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codeName="ThisWorkbook"/>
  <mc:AlternateContent xmlns:mc="http://schemas.openxmlformats.org/markup-compatibility/2006">
    <mc:Choice Requires="x15">
      <x15ac:absPath xmlns:x15ac="http://schemas.microsoft.com/office/spreadsheetml/2010/11/ac" url="H:\S_PLANEACION\PLAN ANTICORRUPCION 2020\PLAN ANTICORRUPCION 2020 PUBLICAR\"/>
    </mc:Choice>
  </mc:AlternateContent>
  <xr:revisionPtr revIDLastSave="0" documentId="13_ncr:1_{37DEAEA5-458A-417D-B037-E56F66F5F142}" xr6:coauthVersionLast="40" xr6:coauthVersionMax="40" xr10:uidLastSave="{00000000-0000-0000-0000-000000000000}"/>
  <bookViews>
    <workbookView xWindow="0" yWindow="0" windowWidth="24000" windowHeight="9735" tabRatio="958" xr2:uid="{00000000-000D-0000-FFFF-FFFF00000000}"/>
  </bookViews>
  <sheets>
    <sheet name="1 Gestión del Riesgo" sheetId="14" r:id="rId1"/>
    <sheet name="Mapa Riesgos Corrupción 2020" sheetId="9" r:id="rId2"/>
    <sheet name="Definicion del riesgo" sheetId="1" r:id="rId3"/>
    <sheet name="Identificación riesgo corrupció" sheetId="20" r:id="rId4"/>
    <sheet name="Probabilidad" sheetId="3" r:id="rId5"/>
    <sheet name="Impacto" sheetId="2" r:id="rId6"/>
    <sheet name="Riesgo inherente" sheetId="6" r:id="rId7"/>
    <sheet name="Controles" sheetId="11" r:id="rId8"/>
    <sheet name="Riesgo Residual" sheetId="5" r:id="rId9"/>
    <sheet name="Monitoreo y revisión" sheetId="21" r:id="rId10"/>
    <sheet name="Seguimiento" sheetId="13" r:id="rId11"/>
  </sheets>
  <externalReferences>
    <externalReference r:id="rId12"/>
  </externalReferences>
  <definedNames>
    <definedName name="_GoBack" localSheetId="1">'Mapa Riesgos Corrupción 2020'!$N$12</definedName>
    <definedName name="_xlnm.Print_Area" localSheetId="0">'1 Gestión del Riesgo'!$A$1:$G$13</definedName>
    <definedName name="_xlnm.Print_Area" localSheetId="7">Controles!$A$1:$X$63</definedName>
    <definedName name="_xlnm.Print_Area" localSheetId="2">'Definicion del riesgo'!$A$1:$F$36</definedName>
    <definedName name="_xlnm.Print_Area" localSheetId="3">'Identificación riesgo corrupció'!$A$1:$E$29</definedName>
    <definedName name="_xlnm.Print_Area" localSheetId="5">Impacto!$A$1:$AH$82</definedName>
    <definedName name="_xlnm.Print_Area" localSheetId="1">'Mapa Riesgos Corrupción 2020'!$A$1:$S$46</definedName>
    <definedName name="_xlnm.Print_Area" localSheetId="9">'Monitoreo y revisión'!$A$1:$M$45</definedName>
    <definedName name="_xlnm.Print_Area" localSheetId="4">Probabilidad!$A$1:$C$36</definedName>
    <definedName name="_xlnm.Print_Area" localSheetId="6">'Riesgo inherente'!$A$1:$G$37</definedName>
    <definedName name="_xlnm.Print_Area" localSheetId="10">Seguimiento!$A$1:$H$30</definedName>
    <definedName name="Causafactor3">'[1]Explicación de los campos'!$B$2:$B$9</definedName>
    <definedName name="ControlTipo">[1]Hoja2!$AI$3:$AI$6</definedName>
    <definedName name="Posibilidad">[1]Hoja2!$H$3:$H$7</definedName>
    <definedName name="RiesgoClase3">'[1]Explicación de los campos'!$G$2:$G$8</definedName>
    <definedName name="SiNo">[1]Hoja2!$AK$3:$AK$4</definedName>
    <definedName name="_xlnm.Print_Titles" localSheetId="0">'1 Gestión del Riesgo'!$1:$4</definedName>
    <definedName name="_xlnm.Print_Titles" localSheetId="1">'Mapa Riesgos Corrupción 2020'!$1:$9</definedName>
    <definedName name="_xlnm.Print_Titles" localSheetId="10">Seguimiento!$1:$7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3" l="1"/>
  <c r="C26" i="13"/>
  <c r="C27" i="13"/>
  <c r="C28" i="13"/>
  <c r="C29" i="13"/>
  <c r="C30" i="13"/>
  <c r="C24" i="13"/>
  <c r="C22" i="13"/>
  <c r="C23" i="13"/>
  <c r="C20" i="13"/>
  <c r="C21" i="13"/>
  <c r="C17" i="13"/>
  <c r="C18" i="13"/>
  <c r="C19" i="13"/>
  <c r="C16" i="13"/>
  <c r="C9" i="13"/>
  <c r="C10" i="13"/>
  <c r="C11" i="13"/>
  <c r="C12" i="13"/>
  <c r="C13" i="13"/>
  <c r="C14" i="13"/>
  <c r="C15" i="13"/>
  <c r="C8" i="13"/>
  <c r="A30" i="13"/>
  <c r="B30" i="13"/>
  <c r="A24" i="13"/>
  <c r="B24" i="13"/>
  <c r="A25" i="13"/>
  <c r="B25" i="13"/>
  <c r="A26" i="13"/>
  <c r="B26" i="13"/>
  <c r="A27" i="13"/>
  <c r="B27" i="13"/>
  <c r="A28" i="13"/>
  <c r="B28" i="13"/>
  <c r="A29" i="13"/>
  <c r="B29" i="13"/>
  <c r="A21" i="13"/>
  <c r="B21" i="13"/>
  <c r="A22" i="13"/>
  <c r="B22" i="13"/>
  <c r="A23" i="13"/>
  <c r="B23" i="13"/>
  <c r="A20" i="13"/>
  <c r="B20" i="13"/>
  <c r="B19" i="13"/>
  <c r="A19" i="13"/>
  <c r="A15" i="13"/>
  <c r="B15" i="13"/>
  <c r="A16" i="13"/>
  <c r="B16" i="13"/>
  <c r="A17" i="13"/>
  <c r="B17" i="13"/>
  <c r="A18" i="13"/>
  <c r="B18" i="13"/>
  <c r="A9" i="13"/>
  <c r="B9" i="13"/>
  <c r="A10" i="13"/>
  <c r="B10" i="13"/>
  <c r="A11" i="13"/>
  <c r="B11" i="13"/>
  <c r="A12" i="13"/>
  <c r="B12" i="13"/>
  <c r="A13" i="13"/>
  <c r="B13" i="13"/>
  <c r="A14" i="13"/>
  <c r="B14" i="13"/>
  <c r="B8" i="13"/>
  <c r="A8" i="13"/>
  <c r="A36" i="3"/>
  <c r="A35" i="3"/>
  <c r="A34" i="3"/>
  <c r="A36" i="6" l="1"/>
  <c r="A37" i="6"/>
  <c r="A35" i="6"/>
  <c r="A34" i="6"/>
  <c r="A33" i="6"/>
  <c r="A32" i="6"/>
  <c r="A31" i="6"/>
  <c r="A30" i="6"/>
  <c r="A29" i="6"/>
  <c r="A28" i="6"/>
  <c r="A26" i="6"/>
  <c r="A27" i="6"/>
  <c r="A25" i="6"/>
  <c r="A24" i="6"/>
  <c r="A23" i="6"/>
  <c r="A22" i="6"/>
  <c r="A21" i="6"/>
  <c r="A19" i="6"/>
  <c r="A20" i="6"/>
  <c r="A18" i="6"/>
  <c r="A17" i="6"/>
  <c r="A16" i="6"/>
  <c r="A15" i="6"/>
  <c r="A14" i="6"/>
  <c r="A13" i="6"/>
  <c r="D7" i="6"/>
  <c r="E7" i="6"/>
  <c r="B81" i="2"/>
  <c r="B82" i="2"/>
  <c r="B80" i="2"/>
  <c r="B79" i="2"/>
  <c r="B78" i="2"/>
  <c r="B77" i="2"/>
  <c r="B76" i="2"/>
  <c r="B75" i="2"/>
  <c r="B74" i="2"/>
  <c r="B73" i="2"/>
  <c r="B72" i="2"/>
  <c r="B71" i="2"/>
  <c r="B70" i="2"/>
  <c r="B69" i="2"/>
  <c r="B43" i="2"/>
  <c r="B42" i="2"/>
  <c r="B41" i="2"/>
  <c r="B40" i="2"/>
  <c r="B39" i="2"/>
  <c r="B38" i="2"/>
  <c r="B37" i="2"/>
  <c r="B36" i="2"/>
  <c r="B34" i="2"/>
  <c r="B33" i="2"/>
  <c r="B28" i="2"/>
  <c r="B29" i="2"/>
  <c r="B30" i="2"/>
  <c r="B31" i="2"/>
  <c r="B32" i="2"/>
  <c r="B27" i="2"/>
  <c r="AG27" i="2"/>
  <c r="D17" i="9"/>
  <c r="D16" i="9"/>
  <c r="D15" i="9"/>
  <c r="D14" i="9"/>
  <c r="D13" i="9"/>
  <c r="D12" i="9"/>
  <c r="D11" i="9"/>
  <c r="D10" i="9"/>
  <c r="B40" i="9"/>
  <c r="B41" i="9"/>
  <c r="B39" i="9"/>
  <c r="B38" i="9"/>
  <c r="B37" i="9"/>
  <c r="B36" i="9"/>
  <c r="B35" i="9"/>
  <c r="B29" i="9"/>
  <c r="B28" i="9"/>
  <c r="B27" i="9"/>
  <c r="B26" i="9"/>
  <c r="B25" i="9"/>
  <c r="B23" i="9"/>
  <c r="B24" i="9"/>
  <c r="B22" i="9"/>
  <c r="B17" i="9"/>
  <c r="B16" i="9"/>
  <c r="B15" i="9"/>
  <c r="B14" i="9"/>
  <c r="B13" i="9"/>
  <c r="B12" i="9"/>
  <c r="B11" i="9"/>
  <c r="B10" i="9"/>
  <c r="D28" i="20"/>
  <c r="D29" i="20"/>
  <c r="D27" i="20"/>
  <c r="D26" i="20"/>
  <c r="D25" i="20"/>
  <c r="D24" i="20"/>
  <c r="D23" i="20"/>
  <c r="D22" i="20"/>
  <c r="D21" i="20"/>
  <c r="D20" i="20"/>
  <c r="D19" i="20"/>
  <c r="D18" i="20"/>
  <c r="D15" i="20"/>
  <c r="D14" i="20"/>
  <c r="D13" i="20"/>
  <c r="D12" i="20"/>
  <c r="D11" i="20"/>
  <c r="A27" i="20"/>
  <c r="A26" i="20"/>
  <c r="A25" i="20"/>
  <c r="A20" i="20"/>
  <c r="A18" i="20"/>
  <c r="A13" i="20"/>
  <c r="A12" i="20"/>
  <c r="A11" i="20"/>
  <c r="A5" i="20"/>
  <c r="D6" i="20"/>
  <c r="D7" i="20"/>
  <c r="D8" i="20"/>
  <c r="D9" i="20"/>
  <c r="D10" i="20"/>
  <c r="D5" i="20"/>
  <c r="A36" i="9"/>
  <c r="A35" i="9"/>
  <c r="A29" i="9"/>
  <c r="A28" i="9"/>
  <c r="A41" i="9"/>
  <c r="A40" i="9"/>
  <c r="B35" i="1"/>
  <c r="B36" i="1"/>
  <c r="B34" i="1"/>
  <c r="B33" i="1"/>
  <c r="B32" i="1"/>
  <c r="B31" i="1"/>
  <c r="B30" i="1"/>
  <c r="B29" i="1"/>
  <c r="B28" i="1"/>
  <c r="B27" i="1"/>
  <c r="B25" i="1"/>
  <c r="B26" i="1"/>
  <c r="B24" i="1"/>
  <c r="B23" i="1"/>
  <c r="B22" i="1"/>
  <c r="B21" i="1"/>
  <c r="B20" i="1"/>
  <c r="B18" i="1"/>
  <c r="B19" i="1"/>
  <c r="B17" i="1"/>
  <c r="B16" i="1"/>
  <c r="B15" i="1"/>
  <c r="B14" i="1"/>
  <c r="B13" i="1"/>
  <c r="B12" i="1"/>
  <c r="B7" i="1"/>
  <c r="B8" i="1"/>
  <c r="B9" i="1"/>
  <c r="B10" i="1"/>
  <c r="B11" i="1"/>
  <c r="B6" i="1"/>
  <c r="B5" i="1"/>
  <c r="AI27" i="2" l="1"/>
  <c r="E12" i="6"/>
  <c r="E11" i="6"/>
  <c r="E10" i="6"/>
  <c r="E9" i="6"/>
  <c r="E8" i="6"/>
  <c r="G41" i="9"/>
  <c r="G38" i="9"/>
  <c r="G37" i="9"/>
  <c r="G36" i="9"/>
  <c r="G35" i="9"/>
  <c r="G27" i="9"/>
  <c r="G26" i="9"/>
  <c r="G25" i="9"/>
  <c r="G23" i="9"/>
  <c r="G24" i="9"/>
  <c r="G22" i="9"/>
  <c r="G17" i="9"/>
  <c r="G16" i="9"/>
  <c r="F14" i="6"/>
  <c r="G14" i="6" s="1"/>
  <c r="E14" i="6"/>
  <c r="A8" i="6"/>
  <c r="A9" i="6"/>
  <c r="A10" i="6"/>
  <c r="A11" i="6"/>
  <c r="A12" i="6"/>
  <c r="A7" i="6"/>
  <c r="A6" i="6"/>
  <c r="B25" i="2"/>
  <c r="F40" i="9"/>
  <c r="F41" i="9"/>
  <c r="F39" i="9"/>
  <c r="F38" i="9"/>
  <c r="F37" i="9"/>
  <c r="F36" i="9"/>
  <c r="F35" i="9"/>
  <c r="F28" i="9"/>
  <c r="F29" i="9"/>
  <c r="F27" i="9"/>
  <c r="F24" i="9"/>
  <c r="F23" i="9"/>
  <c r="F22" i="9"/>
  <c r="F11" i="9"/>
  <c r="F12" i="9"/>
  <c r="F13" i="9"/>
  <c r="F14" i="9"/>
  <c r="F15" i="9"/>
  <c r="F10" i="9"/>
  <c r="E38" i="9"/>
  <c r="E37" i="9"/>
  <c r="E35" i="9"/>
  <c r="E27" i="9"/>
  <c r="E26" i="9"/>
  <c r="E25" i="9"/>
  <c r="E23" i="9"/>
  <c r="E24" i="9"/>
  <c r="E22" i="9"/>
  <c r="E17" i="9"/>
  <c r="E16" i="9"/>
  <c r="E11" i="9"/>
  <c r="E12" i="9"/>
  <c r="E13" i="9"/>
  <c r="E14" i="9"/>
  <c r="E15" i="9"/>
  <c r="E10" i="9"/>
  <c r="A33" i="3"/>
  <c r="A32" i="3"/>
  <c r="A31" i="3"/>
  <c r="A30" i="3"/>
  <c r="A29" i="3"/>
  <c r="A28" i="3"/>
  <c r="A27" i="3"/>
  <c r="A25" i="3"/>
  <c r="A26" i="3"/>
  <c r="A24" i="3"/>
  <c r="A23" i="3"/>
  <c r="A22" i="3"/>
  <c r="A21" i="3"/>
  <c r="A20" i="3"/>
  <c r="A19" i="3"/>
  <c r="A18" i="3"/>
  <c r="A17" i="3"/>
  <c r="A16" i="3"/>
  <c r="A15" i="3"/>
  <c r="A14" i="3"/>
  <c r="A13" i="3"/>
  <c r="A12" i="3"/>
  <c r="A7" i="3"/>
  <c r="A8" i="3"/>
  <c r="A9" i="3"/>
  <c r="A10" i="3"/>
  <c r="A11" i="3"/>
  <c r="A5" i="3"/>
  <c r="A6" i="3"/>
  <c r="B35" i="2"/>
  <c r="B43" i="21"/>
  <c r="B42" i="21"/>
  <c r="B41" i="21"/>
  <c r="B40" i="21"/>
  <c r="B38" i="21"/>
  <c r="B37" i="21"/>
  <c r="B36" i="21"/>
  <c r="B35" i="21"/>
  <c r="B34" i="21"/>
  <c r="B33" i="21"/>
  <c r="B32" i="21"/>
  <c r="B31" i="21"/>
  <c r="B30" i="21"/>
  <c r="B24" i="21"/>
  <c r="B23" i="21"/>
  <c r="B22" i="21"/>
  <c r="B20" i="21"/>
  <c r="B21" i="21"/>
  <c r="B19" i="21"/>
  <c r="B18" i="21"/>
  <c r="B17" i="21"/>
  <c r="B15" i="21"/>
  <c r="B14" i="21"/>
  <c r="B9" i="21"/>
  <c r="B10" i="21"/>
  <c r="B11" i="21"/>
  <c r="B12" i="21"/>
  <c r="B13" i="21"/>
  <c r="B8" i="21"/>
  <c r="B7" i="21"/>
  <c r="B16" i="21"/>
  <c r="F7" i="6" l="1"/>
  <c r="G7" i="6" s="1"/>
  <c r="C21" i="3"/>
  <c r="B8" i="6"/>
  <c r="F8" i="6" s="1"/>
  <c r="B7" i="6"/>
  <c r="E16" i="6"/>
  <c r="E18" i="6"/>
  <c r="E19" i="6"/>
  <c r="E20" i="6"/>
  <c r="E22" i="6"/>
  <c r="E23" i="6"/>
  <c r="E25" i="6"/>
  <c r="E26" i="6"/>
  <c r="E27" i="6"/>
  <c r="E28" i="6"/>
  <c r="E29" i="6"/>
  <c r="E31" i="6"/>
  <c r="E33" i="6"/>
  <c r="E35" i="6"/>
  <c r="E36" i="6"/>
  <c r="E37" i="6"/>
  <c r="B16" i="6"/>
  <c r="C16" i="6" s="1"/>
  <c r="B18" i="6"/>
  <c r="F18" i="6" s="1"/>
  <c r="G18" i="6" s="1"/>
  <c r="B19" i="6"/>
  <c r="C19" i="6" s="1"/>
  <c r="B20" i="6"/>
  <c r="C20" i="6" s="1"/>
  <c r="B22" i="6"/>
  <c r="F22" i="6" s="1"/>
  <c r="G22" i="6" s="1"/>
  <c r="B23" i="6"/>
  <c r="F23" i="6" s="1"/>
  <c r="G23" i="6" s="1"/>
  <c r="B25" i="6"/>
  <c r="C25" i="6" s="1"/>
  <c r="B26" i="6"/>
  <c r="F26" i="6" s="1"/>
  <c r="G26" i="6" s="1"/>
  <c r="B27" i="6"/>
  <c r="C27" i="6" s="1"/>
  <c r="B28" i="6"/>
  <c r="C28" i="6" s="1"/>
  <c r="B29" i="6"/>
  <c r="C29" i="6" s="1"/>
  <c r="B31" i="6"/>
  <c r="C31" i="6" s="1"/>
  <c r="B33" i="6"/>
  <c r="F33" i="6" s="1"/>
  <c r="G33" i="6" s="1"/>
  <c r="B35" i="6"/>
  <c r="F35" i="6" s="1"/>
  <c r="B36" i="6"/>
  <c r="C36" i="6" s="1"/>
  <c r="B37" i="6"/>
  <c r="F37" i="6" s="1"/>
  <c r="G37" i="6" s="1"/>
  <c r="B14" i="6"/>
  <c r="B9" i="6"/>
  <c r="F9" i="6" s="1"/>
  <c r="B10" i="6"/>
  <c r="F10" i="6" s="1"/>
  <c r="B11" i="6"/>
  <c r="F11" i="6" s="1"/>
  <c r="B12" i="6"/>
  <c r="F12" i="6" s="1"/>
  <c r="C22" i="6"/>
  <c r="C10" i="6"/>
  <c r="C18" i="3"/>
  <c r="C19" i="3"/>
  <c r="C35" i="3"/>
  <c r="C36" i="3"/>
  <c r="C28" i="3"/>
  <c r="C25" i="3"/>
  <c r="C26" i="3"/>
  <c r="C27" i="3"/>
  <c r="C34" i="3"/>
  <c r="C32" i="3"/>
  <c r="C30" i="3"/>
  <c r="C24" i="3"/>
  <c r="C17" i="3"/>
  <c r="C15" i="3"/>
  <c r="C13" i="3"/>
  <c r="C7" i="3"/>
  <c r="C8" i="3"/>
  <c r="C9" i="3"/>
  <c r="C10" i="3"/>
  <c r="C11" i="3"/>
  <c r="C6" i="3"/>
  <c r="G35" i="6" l="1"/>
  <c r="G39" i="9"/>
  <c r="G12" i="6"/>
  <c r="G15" i="9"/>
  <c r="G11" i="6"/>
  <c r="G14" i="9"/>
  <c r="G10" i="6"/>
  <c r="G13" i="9"/>
  <c r="G9" i="6"/>
  <c r="G12" i="9"/>
  <c r="G8" i="6"/>
  <c r="G11" i="9"/>
  <c r="G10" i="9"/>
  <c r="C8" i="6"/>
  <c r="C7" i="6"/>
  <c r="C11" i="6"/>
  <c r="C33" i="6"/>
  <c r="C12" i="6"/>
  <c r="C26" i="6"/>
  <c r="C14" i="6"/>
  <c r="C18" i="6"/>
  <c r="C23" i="6"/>
  <c r="C35" i="6"/>
  <c r="C9" i="6"/>
  <c r="F27" i="6"/>
  <c r="G27" i="6" s="1"/>
  <c r="F16" i="6"/>
  <c r="G16" i="6" s="1"/>
  <c r="C37" i="6"/>
  <c r="F28" i="6"/>
  <c r="G28" i="6" s="1"/>
  <c r="F36" i="6"/>
  <c r="F29" i="6"/>
  <c r="G29" i="6" s="1"/>
  <c r="F25" i="6"/>
  <c r="G25" i="6" s="1"/>
  <c r="F19" i="6"/>
  <c r="G19" i="6" s="1"/>
  <c r="F31" i="6"/>
  <c r="G31" i="6" s="1"/>
  <c r="F20" i="6"/>
  <c r="G20" i="6" s="1"/>
  <c r="Y72" i="2"/>
  <c r="V82" i="2"/>
  <c r="V81" i="2"/>
  <c r="V80" i="2"/>
  <c r="V78" i="2"/>
  <c r="V76" i="2"/>
  <c r="V74" i="2"/>
  <c r="V73" i="2"/>
  <c r="V72" i="2"/>
  <c r="V71" i="2"/>
  <c r="V70" i="2"/>
  <c r="S82" i="2"/>
  <c r="AG82" i="2" s="1"/>
  <c r="S81" i="2"/>
  <c r="AG81" i="2" s="1"/>
  <c r="S80" i="2"/>
  <c r="AG80" i="2" s="1"/>
  <c r="S78" i="2"/>
  <c r="AG78" i="2" s="1"/>
  <c r="S76" i="2"/>
  <c r="AG76" i="2" s="1"/>
  <c r="S74" i="2"/>
  <c r="AG74" i="2" s="1"/>
  <c r="S73" i="2"/>
  <c r="AG73" i="2" s="1"/>
  <c r="S72" i="2"/>
  <c r="AG72" i="2" s="1"/>
  <c r="S71" i="2"/>
  <c r="AG71" i="2" s="1"/>
  <c r="S70" i="2"/>
  <c r="AD70" i="2" s="1"/>
  <c r="V43" i="2"/>
  <c r="V42" i="2"/>
  <c r="V40" i="2"/>
  <c r="V39" i="2"/>
  <c r="V38" i="2"/>
  <c r="V36" i="2"/>
  <c r="V34" i="2"/>
  <c r="S34" i="2"/>
  <c r="AG34" i="2" s="1"/>
  <c r="F16" i="9" s="1"/>
  <c r="V32" i="2"/>
  <c r="V31" i="2"/>
  <c r="V30" i="2"/>
  <c r="V29" i="2"/>
  <c r="V28" i="2"/>
  <c r="V27" i="2"/>
  <c r="S43" i="2"/>
  <c r="AG43" i="2" s="1"/>
  <c r="F26" i="9" s="1"/>
  <c r="S42" i="2"/>
  <c r="AG42" i="2" s="1"/>
  <c r="F25" i="9" s="1"/>
  <c r="S29" i="2"/>
  <c r="AG29" i="2" s="1"/>
  <c r="S27" i="2"/>
  <c r="S40" i="2"/>
  <c r="AG40" i="2" s="1"/>
  <c r="S39" i="2"/>
  <c r="AG39" i="2" s="1"/>
  <c r="S38" i="2"/>
  <c r="AG38" i="2" s="1"/>
  <c r="S36" i="2"/>
  <c r="AG36" i="2" s="1"/>
  <c r="S32" i="2"/>
  <c r="AG32" i="2" s="1"/>
  <c r="S31" i="2"/>
  <c r="AG31" i="2" s="1"/>
  <c r="S30" i="2"/>
  <c r="AG30" i="2" s="1"/>
  <c r="S28" i="2"/>
  <c r="AG28" i="2" s="1"/>
  <c r="G36" i="6" l="1"/>
  <c r="G40" i="9"/>
  <c r="AB72" i="2"/>
  <c r="AB76" i="2"/>
  <c r="AB82" i="2"/>
  <c r="AD72" i="2"/>
  <c r="AD81" i="2"/>
  <c r="Y78" i="2"/>
  <c r="Y74" i="2"/>
  <c r="AB74" i="2"/>
  <c r="AD74" i="2"/>
  <c r="Y81" i="2"/>
  <c r="AB80" i="2"/>
  <c r="AD78" i="2"/>
  <c r="Y29" i="2"/>
  <c r="Y38" i="2"/>
  <c r="Y39" i="2"/>
  <c r="AB42" i="2"/>
  <c r="AB39" i="2"/>
  <c r="AD34" i="2"/>
  <c r="AD43" i="2"/>
  <c r="AG70" i="2"/>
  <c r="AB70" i="2"/>
  <c r="Y70" i="2"/>
  <c r="Y71" i="2"/>
  <c r="AB71" i="2"/>
  <c r="AD71" i="2"/>
  <c r="Y80" i="2"/>
  <c r="AB78" i="2"/>
  <c r="AD76" i="2"/>
  <c r="AD82" i="2"/>
  <c r="Y36" i="2"/>
  <c r="Y40" i="2"/>
  <c r="AB38" i="2"/>
  <c r="AB40" i="2"/>
  <c r="AD28" i="2"/>
  <c r="AD42" i="2"/>
  <c r="Y34" i="2"/>
  <c r="Y43" i="2"/>
  <c r="AB36" i="2"/>
  <c r="AB28" i="2"/>
  <c r="AD29" i="2"/>
  <c r="AD38" i="2"/>
  <c r="AD39" i="2"/>
  <c r="Y73" i="2"/>
  <c r="AB73" i="2"/>
  <c r="AD73" i="2"/>
  <c r="Y76" i="2"/>
  <c r="Y82" i="2"/>
  <c r="AB81" i="2"/>
  <c r="AD80" i="2"/>
  <c r="Y28" i="2"/>
  <c r="Y42" i="2"/>
  <c r="AB34" i="2"/>
  <c r="AB29" i="2"/>
  <c r="AB43" i="2"/>
  <c r="AD36" i="2"/>
  <c r="AD40" i="2"/>
  <c r="AD32" i="2"/>
  <c r="AB32" i="2"/>
  <c r="Y32" i="2"/>
  <c r="AD31" i="2"/>
  <c r="AB31" i="2"/>
  <c r="Y31" i="2"/>
  <c r="AD30" i="2"/>
  <c r="AB30" i="2"/>
  <c r="Y30" i="2"/>
  <c r="Y27" i="2"/>
  <c r="AB27" i="2"/>
  <c r="AD27" i="2"/>
</calcChain>
</file>

<file path=xl/sharedStrings.xml><?xml version="1.0" encoding="utf-8"?>
<sst xmlns="http://schemas.openxmlformats.org/spreadsheetml/2006/main" count="1365" uniqueCount="444">
  <si>
    <t>Descripción del riesgo</t>
  </si>
  <si>
    <t>Acción y omisión</t>
  </si>
  <si>
    <t>Uso del poder</t>
  </si>
  <si>
    <t>Desviar la gestión de lo público</t>
  </si>
  <si>
    <t>Beneficio Particular</t>
  </si>
  <si>
    <t>Concentración de autoridad o exceso de poder u omisión de sus obligaciones</t>
  </si>
  <si>
    <t>Extralimitación de funciones</t>
  </si>
  <si>
    <t>Amiguismo y clientelismo</t>
  </si>
  <si>
    <t>Canales de comunicación deficientes</t>
  </si>
  <si>
    <t>Tráfico de influencias</t>
  </si>
  <si>
    <t>No.</t>
  </si>
  <si>
    <t>Si el riesgo de corrupción se materializa pordria…</t>
  </si>
  <si>
    <t>Pregunta</t>
  </si>
  <si>
    <t>Si</t>
  </si>
  <si>
    <t>No</t>
  </si>
  <si>
    <t>¿Afectar al grupo de funcionarios del proceso?</t>
  </si>
  <si>
    <t>¿Afectar el cumplimiento de metas y objetivos de la dependencia?</t>
  </si>
  <si>
    <t>¿Afectar el cumplimiento de misión de la Entidad?</t>
  </si>
  <si>
    <t>¿Dar lugar a Reclamaciones o quejas de los usuarios?</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</si>
  <si>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</si>
  <si>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</si>
  <si>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</si>
  <si>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</si>
  <si>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</si>
  <si>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</si>
  <si>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</si>
  <si>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</si>
  <si>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</si>
  <si>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</si>
  <si>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¿Dar lugar a retrasos en la atención a los usuarios?</t>
  </si>
  <si>
    <t>¿Ocasionar lesiones físicas o pérdida de vidas humanas?</t>
  </si>
  <si>
    <t>¿Dar lugar a retrasos o reprocesos en las operaciones de la entidad?</t>
  </si>
  <si>
    <t>¿Afectar la imagen a nivel nacional?</t>
  </si>
  <si>
    <t>Corrupción en direccionamiento estratégico</t>
  </si>
  <si>
    <t>Riesgo 1</t>
  </si>
  <si>
    <t>Riesgo</t>
  </si>
  <si>
    <t>Riesgo 2</t>
  </si>
  <si>
    <t>Riesgo 3</t>
  </si>
  <si>
    <t>Riesgo 4</t>
  </si>
  <si>
    <t>Riesgo 5</t>
  </si>
  <si>
    <t>Riesgo 6</t>
  </si>
  <si>
    <t>Riesgo 7</t>
  </si>
  <si>
    <t>Puntaje</t>
  </si>
  <si>
    <t>Clasificación del riesgo</t>
  </si>
  <si>
    <t>Moderado</t>
  </si>
  <si>
    <t>Mayor</t>
  </si>
  <si>
    <t>Catastrófico</t>
  </si>
  <si>
    <t xml:space="preserve"> Soborno (Cohecho).</t>
  </si>
  <si>
    <t>Formato para determinar el impacto en riesgos de corrupción</t>
  </si>
  <si>
    <t>Formato para determinar el impacto en riesgo por procesos</t>
  </si>
  <si>
    <t>¿Generar intervención de los órganos de control, de la Fiscalía u otro ente?</t>
  </si>
  <si>
    <t>Riesgo 8</t>
  </si>
  <si>
    <t>Riesgo 9</t>
  </si>
  <si>
    <t>Riesgo 10</t>
  </si>
  <si>
    <t>Riesgo 11</t>
  </si>
  <si>
    <t>Riesgo 12</t>
  </si>
  <si>
    <t>Riesgo 13</t>
  </si>
  <si>
    <t>Ttal pgtas afirmativa</t>
  </si>
  <si>
    <t>Ttal pgtas negativas</t>
  </si>
  <si>
    <t>Coordinación y complementariedad</t>
  </si>
  <si>
    <t>Excesivo tiempo por parte de terceros, (internos y externos) en la emisión de conceptos que retrasan la ejecución de obras</t>
  </si>
  <si>
    <t>Obras para el desarrollo</t>
  </si>
  <si>
    <t>Pliegos de condiciones  hechos  a la medida de una firma en particular.</t>
  </si>
  <si>
    <t>Desarrollo Institucional</t>
  </si>
  <si>
    <t>Incumplimiento de la Ley 909 de 2004 y del Acuerdo 137 de 2010</t>
  </si>
  <si>
    <t>Incumplimiento de la Ley 909 de 2004 y del Decreto 1227 de 2005</t>
  </si>
  <si>
    <t>Posibles deficiencias en liquidación  de  Parafiscales y Seguridad Social</t>
  </si>
  <si>
    <t>Pérdida de expedientes de contratos de prestación de servicios</t>
  </si>
  <si>
    <t>Atrasos en los siguientes trámites realizados por el Fondo de Pensiones: Nomina, en publicación de edicto, Revisión de supervivencia, no pagar cuotas partes en los tiempos previstos, no pagar los bonos pensionales, inconsistencia en PASIVOCOL</t>
  </si>
  <si>
    <t>Adquisición de bienes y servicios</t>
  </si>
  <si>
    <t>Pérdida de información</t>
  </si>
  <si>
    <t>Perdida de procesos judiciales</t>
  </si>
  <si>
    <t>Gestión jurídica</t>
  </si>
  <si>
    <t>Deficiente Sistema de Monitoreo y alarma de la Dependencia</t>
  </si>
  <si>
    <t>Insuficiencia de personal para realizar las labores del proceso</t>
  </si>
  <si>
    <t>Falta de recursos para la sostenibilidad del sistema en cuanto a la difusión, socialización y sensibilización.</t>
  </si>
  <si>
    <t>Bajos niveles de control</t>
  </si>
  <si>
    <t>Gestión Archivistica y Documental</t>
  </si>
  <si>
    <t>Evaluación y Control</t>
  </si>
  <si>
    <t>Probabilidad por riesgos de corrupción</t>
  </si>
  <si>
    <t>Nivel</t>
  </si>
  <si>
    <t>Probabilidad</t>
  </si>
  <si>
    <t>Medición del Riesgo de Corrupción Por Probabilidad</t>
  </si>
  <si>
    <t>Rara vez</t>
  </si>
  <si>
    <t>Descriptor</t>
  </si>
  <si>
    <t>Impacto</t>
  </si>
  <si>
    <t>Zona de riesgo de corrupción</t>
  </si>
  <si>
    <t>Calificación</t>
  </si>
  <si>
    <t>Riesgo Inherente: Resultados de la Calificación del Riesgo de Corrupción</t>
  </si>
  <si>
    <t>MAPA DE RIESGOS DE CORRUPCIÓN</t>
  </si>
  <si>
    <t>Direccionamiento Estrategico</t>
  </si>
  <si>
    <t xml:space="preserve">Falta de  confianza del líder en su equipo de trabajo  al inicio de labor.  </t>
  </si>
  <si>
    <t>Dificultad o Incumplimiento de las metas</t>
  </si>
  <si>
    <t>Jornada de armonización y reconocimiento de las funciones y calidades del equipo de planta</t>
  </si>
  <si>
    <t>Asistencias a reuniones de armonización</t>
  </si>
  <si>
    <t>Reuniones de líderes de proceso con su equipo de trabajo para identificar necesidades de mejora.</t>
  </si>
  <si>
    <t>Alta Dirección</t>
  </si>
  <si>
    <t>No. De líderes de proceso participantes del proceso / total líderes de proceso</t>
  </si>
  <si>
    <t>Desconocimiento  del manual  de funciones,  la normatividad vigente y la ley de competencias.</t>
  </si>
  <si>
    <t>Extralimitación de funciones.</t>
  </si>
  <si>
    <t>Sanciones, vicios de nulidad de actos administrativos, falta de legitimidad de la administración</t>
  </si>
  <si>
    <t>Jornada de inducción y reinducción a los servidores públicos  sobre las funciones del cargo.</t>
  </si>
  <si>
    <t>Lista de asistencia a jornadas de inducción y reinducción</t>
  </si>
  <si>
    <t>Reuniones de líderes de proceso con su equipo de trabajo para reafirmar conocimientos en torno a sus funciones</t>
  </si>
  <si>
    <t>Alta Dirección, Líder Talento Humano.</t>
  </si>
  <si>
    <t xml:space="preserve">Número de funcionarios  capacitados  / Total de  funcionarios. </t>
  </si>
  <si>
    <t xml:space="preserve">Falta de liderazgo  y sensibilización para el adecuado uso de herramientas tecnológicas. </t>
  </si>
  <si>
    <t>canales de comunicación deficientes</t>
  </si>
  <si>
    <t>Desinformación, información dispersa y pérdida de esfuerzos</t>
  </si>
  <si>
    <t>Fortalecer y ajustar los  procedimientos del plan de comunicaciones en la entidad.</t>
  </si>
  <si>
    <t>Procedimientos implementados</t>
  </si>
  <si>
    <t xml:space="preserve">Verificación de los procedimientos implementados </t>
  </si>
  <si>
    <t xml:space="preserve">Alta Dirección,  prensa. </t>
  </si>
  <si>
    <t xml:space="preserve">Número  de procedimientos implementados / total de procedimientos que conforman el plan Comunicación Institucional </t>
  </si>
  <si>
    <t>Falta de valores éticos, desconocimiento de la normatividad contractual, estatuto anticorrupción y código único disciplinario</t>
  </si>
  <si>
    <t>Amiguismo y clientelismo.</t>
  </si>
  <si>
    <t>Violación del principio de transparencia y selección objetiva de oferentes</t>
  </si>
  <si>
    <t>Estandarizar los criterios de selección en los pliegos de condiciones para cada modalidad  de contratación</t>
  </si>
  <si>
    <t xml:space="preserve">Propuestas recibidas </t>
  </si>
  <si>
    <t xml:space="preserve">Revisión de cumplimiento de cronología del proceso y criterios de selección </t>
  </si>
  <si>
    <t>Gerencia de Contratación</t>
  </si>
  <si>
    <t>Numero de procesos adjudicados y seleccionados objetivamente / número de procesos publicados en el SECOP</t>
  </si>
  <si>
    <t>Deficientes valores éticos en la comunidad</t>
  </si>
  <si>
    <t>Soborno (Cohecho).</t>
  </si>
  <si>
    <t>Perjuicio del interés común y pérdida de confianza en la gobernabilidad</t>
  </si>
  <si>
    <t>Realizar jornadas de sensibilización a servidores públicos  sobre los principios éticos.</t>
  </si>
  <si>
    <t>Asistencias a las jornadas de sensibilización</t>
  </si>
  <si>
    <t>Mayo y Octubre</t>
  </si>
  <si>
    <t>Verificar listas de asistencia a las jornadas de sensibilización</t>
  </si>
  <si>
    <t>Alta Dirección y Secretaria General.</t>
  </si>
  <si>
    <t>Número de servidores públicos sensibilizados / Número total deservidores públicos.</t>
  </si>
  <si>
    <t>Permisibilidad en la aplicación de los procedimientos internos de la entidad</t>
  </si>
  <si>
    <t>Trafico de influencias</t>
  </si>
  <si>
    <t>Pérdida de credibilidad y confianza en la entidad</t>
  </si>
  <si>
    <t>Realizar jornadas de sensibilización sobre los delitos contra la administración pública</t>
  </si>
  <si>
    <t>Asistencias a las jornadas de socialización</t>
  </si>
  <si>
    <t>Verficación del cumplimiento del   cronograma y participación de los servidores públicos durante las jornadas de sensibilización</t>
  </si>
  <si>
    <t>Número de servidores sensibilizados  / Número total de servidores.</t>
  </si>
  <si>
    <t>Contratación</t>
  </si>
  <si>
    <t>Numero empresas contratadas que tienen  sede en el departamento / Numero empresas contratadas</t>
  </si>
  <si>
    <t>Mar, Jun, Sep, Dic</t>
  </si>
  <si>
    <t>Análisis del riesgo</t>
  </si>
  <si>
    <t>Riesgo Inherente</t>
  </si>
  <si>
    <t>Zona de riesgo</t>
  </si>
  <si>
    <t>Controles</t>
  </si>
  <si>
    <t>Periodo de ejecución</t>
  </si>
  <si>
    <t>Fecha</t>
  </si>
  <si>
    <t>Monitoreo y Revisión</t>
  </si>
  <si>
    <t>Valoración del Riesgo de Corrupción</t>
  </si>
  <si>
    <t>Identificación del Riesgo</t>
  </si>
  <si>
    <t>Procesos/ Objetivo</t>
  </si>
  <si>
    <t>Causa</t>
  </si>
  <si>
    <t>Consecuencia</t>
  </si>
  <si>
    <t>Acciones</t>
  </si>
  <si>
    <t>Responsables</t>
  </si>
  <si>
    <t>Indicador</t>
  </si>
  <si>
    <t>Riesgo Residual</t>
  </si>
  <si>
    <t>Acciones asociadas al control</t>
  </si>
  <si>
    <t>Registro</t>
  </si>
  <si>
    <t>Valoración del riesgo</t>
  </si>
  <si>
    <t>Entidad:</t>
  </si>
  <si>
    <t>Gobernación de Arauca</t>
  </si>
  <si>
    <t>Convenciones para Controloes: P:Preventivos; D: Detectivos; C: Correctivos.</t>
  </si>
  <si>
    <r>
      <t xml:space="preserve">Convenciones para Riesgo Inherente: </t>
    </r>
    <r>
      <rPr>
        <b/>
        <sz val="9"/>
        <color theme="1"/>
        <rFont val="Tahoma"/>
        <family val="2"/>
      </rPr>
      <t>Probabilidad</t>
    </r>
    <r>
      <rPr>
        <sz val="9"/>
        <color theme="1"/>
        <rFont val="Tahoma"/>
        <family val="2"/>
      </rPr>
      <t xml:space="preserve">: 1 Rara vez, 2 improbable, 3 Posible, 4 Probable y 5 Casi seguro.  </t>
    </r>
    <r>
      <rPr>
        <b/>
        <sz val="9"/>
        <color theme="1"/>
        <rFont val="Tahoma"/>
        <family val="2"/>
      </rPr>
      <t xml:space="preserve"> Impacto: </t>
    </r>
    <r>
      <rPr>
        <sz val="9"/>
        <color theme="1"/>
        <rFont val="Tahoma"/>
        <family val="2"/>
      </rPr>
      <t xml:space="preserve">5 Moderado, 10 Mayor y 20 Catastrófico.   </t>
    </r>
    <r>
      <rPr>
        <b/>
        <sz val="9"/>
        <color theme="1"/>
        <rFont val="Tahoma"/>
        <family val="2"/>
      </rPr>
      <t xml:space="preserve"> Zona de riesgo:</t>
    </r>
    <r>
      <rPr>
        <sz val="9"/>
        <color theme="1"/>
        <rFont val="Tahoma"/>
        <family val="2"/>
      </rPr>
      <t xml:space="preserve"> 5-10 Baja; 15-25 Moderado; 30-50 Alta; 60-100 Extrema</t>
    </r>
  </si>
  <si>
    <t xml:space="preserve">P </t>
  </si>
  <si>
    <t>Convenciones para Riesgo Residual: Probabilidad: 1 Rara vez, 2 improbable, 3 Posible, 4 Probable y 5 Casi seguro.   Impacto: 3 Moderado, 4 Mayor y 5 Catastrófico.    Zona de riesgo: B:Baja; M:Moderado; A:Alta; E:Extrema</t>
  </si>
  <si>
    <t xml:space="preserve">M </t>
  </si>
  <si>
    <t xml:space="preserve">B </t>
  </si>
  <si>
    <t>Convenciones para periodo de ejecución: A: Anual, S:Semestral, T:Trimestral, B:Bimestral, M:Mensual, Q:Quincenal</t>
  </si>
  <si>
    <t>A</t>
  </si>
  <si>
    <t xml:space="preserve">T </t>
  </si>
  <si>
    <t xml:space="preserve">S </t>
  </si>
  <si>
    <t>Diciembre</t>
  </si>
  <si>
    <t xml:space="preserve">Posibles deficiencias en liquidación  de  Parafiscales y Seguridad Social </t>
  </si>
  <si>
    <t>Anual</t>
  </si>
  <si>
    <t>Asistencias a reuniones</t>
  </si>
  <si>
    <t>Permanente</t>
  </si>
  <si>
    <t xml:space="preserve">Diciembre </t>
  </si>
  <si>
    <t>Adquisición Bienes y Servicios</t>
  </si>
  <si>
    <t>Gestión Archivística y documental</t>
  </si>
  <si>
    <t>No. conceptos con respuesta /No. de conceptos solicitados</t>
  </si>
  <si>
    <t>No. De sensibilizaciones realizadas / No. Políticas establecidas y aplicadas</t>
  </si>
  <si>
    <t xml:space="preserve">No. De métodos participativos aplicados </t>
  </si>
  <si>
    <t>Módulo de Nomina con especificaciones solicitadas en funcionamiento</t>
  </si>
  <si>
    <t>*Número de respuestas efectivas (pago de cuotas partes)/ número de solicitudes  recibidas.
*Bonos pensionales  pagados/bonos pensionales programados</t>
  </si>
  <si>
    <t>Número Total  de proyectos con pliegos  de condiciones técnicamente bien elaborados  /Número Total de pliegos  de condiciones elaborados.</t>
  </si>
  <si>
    <t xml:space="preserve">Numero de ítem con precios estándares /Total de ítem existentes en la base de datos. </t>
  </si>
  <si>
    <t>* Número de bienes entregados por comodato / Numero de bienes  solicitados en comodato.
*  Depósitos Adecuados / Depósitos disponibles.</t>
  </si>
  <si>
    <t>Número de copias realizadas/ Número de copias totales al año</t>
  </si>
  <si>
    <t>Manual aprobado por acto administrativo    Procesos judiciales adjudicados a un responsable / Total de procesos judiciales</t>
  </si>
  <si>
    <t>No. De Mantenimientos realizados, Numero de capacitaciones realizadas</t>
  </si>
  <si>
    <t>Equipo interdisciplinario</t>
  </si>
  <si>
    <t>Recursos  asignados</t>
  </si>
  <si>
    <t>Numero d auditorías realizadas / número de auditorías solicitadas</t>
  </si>
  <si>
    <t>Líder Proceso Relaciones Internacionales y fronterizas</t>
  </si>
  <si>
    <t>Líder del Proceso de Obras,  Lideres Entes externos</t>
  </si>
  <si>
    <t>Líder Recurso Humano</t>
  </si>
  <si>
    <t>Secretaria General y Desarrollo Institucional</t>
  </si>
  <si>
    <t>Oficina Jurídica Secretaria de Hacienda</t>
  </si>
  <si>
    <t>Líder Proceso Infraestructura Secretaria General</t>
  </si>
  <si>
    <t>Alta  Dirección</t>
  </si>
  <si>
    <t>• Coordinación con las entidades para establecer fechas y tiempos para la entrega de los conceptos</t>
  </si>
  <si>
    <t xml:space="preserve">• Jornada de capacitación.   </t>
  </si>
  <si>
    <t>• Aplicar métodos participativos que permitan identificar las necesidades de capacitación de los funcionarios con el objeto de crear un plan que fortalezca las competencias y conocimientos del Recurso Humano de la Gobernación</t>
  </si>
  <si>
    <t>• Actualizar el software de acuerdo a la normatividad vigente</t>
  </si>
  <si>
    <t>Uso de planillas de control. Escaneo de todos los expedientes</t>
  </si>
  <si>
    <t>Adquisición de un software para liquidación de nómina *Contratar 2 servidores de apoyo para la oportuna atención a las solicitudes, *</t>
  </si>
  <si>
    <t xml:space="preserve">Estimación de las estadisticas de  verificación física de las empresas contratadas 
Lista de chequeo y/o calificación de proponentes
</t>
  </si>
  <si>
    <t>* Hacer entrega oportuna de los bienes  a través de comodatos * Adecuar instalaciones para el almacenamiento y protección de los bienes</t>
  </si>
  <si>
    <t>Realización de copias de seguridad mensuales, Proceso de Gestión de TIC, caracterizado e implementado</t>
  </si>
  <si>
    <t>• Fortalecimiento del Plan de Mantenimiento Preventivo y Correctivo de los equipos de alarma, Capacitaciones en el manejo y uso de los sistemas de alarma</t>
  </si>
  <si>
    <t>Destinar la ocupación de los depósitos de archivo exclusivamente a la custodia y almacenamiento de documentos en etapa semiactiva e inactiva.</t>
  </si>
  <si>
    <t>• Dar cumplimiento al Pla Anticorrupción</t>
  </si>
  <si>
    <t>• asignación de recursos  en el Presupuesto anual de la entidad un rubro para la sostenibilidad del sistema</t>
  </si>
  <si>
    <t xml:space="preserve">• Fortalecer y  mejorar el plan de auditorías internas </t>
  </si>
  <si>
    <t>Abr, Ago, Nov</t>
  </si>
  <si>
    <t>Jun y Nov</t>
  </si>
  <si>
    <t>Secretaría General</t>
  </si>
  <si>
    <t>Alta Gerencia</t>
  </si>
  <si>
    <t>abr 
Jul
Sep Nov</t>
  </si>
  <si>
    <t>Líder de gestión documental; Líder de sistemas todos los líderes de procesos</t>
  </si>
  <si>
    <t>¿existen manuales, instructivos o procedimientos para el manejo del control?</t>
  </si>
  <si>
    <t>¿Está(n) definido(s) el(los) responsable(s) de la ejecucución del control y del seguimiento?</t>
  </si>
  <si>
    <t>¿El control es automático?</t>
  </si>
  <si>
    <t>¿El control es manual?</t>
  </si>
  <si>
    <t>¿La frecuencia de ejecución del control y seguimiento es adecuada?</t>
  </si>
  <si>
    <t>¿Se cuenta con evidencias de la ejecución y seguimiento del control?</t>
  </si>
  <si>
    <t>¿En el tiempo que lleva la herramienta ha demostrado ser efectiva?</t>
  </si>
  <si>
    <t>Criterio de medición</t>
  </si>
  <si>
    <t>Criterios para la evaluación</t>
  </si>
  <si>
    <t>Evaluación</t>
  </si>
  <si>
    <t>Preventivo</t>
  </si>
  <si>
    <t>Detectivo</t>
  </si>
  <si>
    <t>Correctivo</t>
  </si>
  <si>
    <t>Riesgos de corrupción</t>
  </si>
  <si>
    <t>Controles de riesgos de corrupción</t>
  </si>
  <si>
    <r>
      <rPr>
        <b/>
        <sz val="9"/>
        <color theme="1"/>
        <rFont val="Tahoma"/>
        <family val="2"/>
      </rPr>
      <t>R:</t>
    </r>
    <r>
      <rPr>
        <sz val="9"/>
        <color theme="1"/>
        <rFont val="Tahoma"/>
        <family val="2"/>
      </rPr>
      <t xml:space="preserve"> Riesgo; Marcar con una x la casilla si la respuesta es positiva, de lo contrario dejarla en blanco</t>
    </r>
  </si>
  <si>
    <r>
      <rPr>
        <b/>
        <sz val="9"/>
        <color theme="1"/>
        <rFont val="Tahoma"/>
        <family val="2"/>
      </rPr>
      <t xml:space="preserve">Naturaleza del control: 1. Preventivos: </t>
    </r>
    <r>
      <rPr>
        <sz val="9"/>
        <color theme="1"/>
        <rFont val="Tahoma"/>
        <family val="2"/>
      </rPr>
      <t xml:space="preserve">Se orientan a eliminar las causas del riesgo, para prevenir su ocurrencia o materialización. </t>
    </r>
    <r>
      <rPr>
        <b/>
        <sz val="9"/>
        <color theme="1"/>
        <rFont val="Tahoma"/>
        <family val="2"/>
      </rPr>
      <t>Detectivos:</t>
    </r>
    <r>
      <rPr>
        <sz val="9"/>
        <color theme="1"/>
        <rFont val="Tahoma"/>
        <family val="2"/>
      </rPr>
      <t xml:space="preserve"> Aquellos que registran un evento después presentado; sirven para descubrir resultados no previstos y alertar sobre la presencia de un riesgo.  </t>
    </r>
    <r>
      <rPr>
        <b/>
        <sz val="9"/>
        <color theme="1"/>
        <rFont val="Tahoma"/>
        <family val="2"/>
      </rPr>
      <t xml:space="preserve">Correctivos: </t>
    </r>
    <r>
      <rPr>
        <sz val="9"/>
        <color theme="1"/>
        <rFont val="Tahoma"/>
        <family val="2"/>
      </rPr>
      <t xml:space="preserve">Aquellos que permiten, después de ser detectadoel evento no deseado, el restablecimiento de la actividad. </t>
    </r>
  </si>
  <si>
    <t xml:space="preserve">Probabilidad </t>
  </si>
  <si>
    <t>Zonas de riesgo de corrupción</t>
  </si>
  <si>
    <t>Casi seguro</t>
  </si>
  <si>
    <t>Probable</t>
  </si>
  <si>
    <t>Posible</t>
  </si>
  <si>
    <t>Improbable</t>
  </si>
  <si>
    <t>Resultados de la calificación del Riesgo de Corrupción</t>
  </si>
  <si>
    <t>IMPACTO</t>
  </si>
  <si>
    <t>PROBABILIDAD</t>
  </si>
  <si>
    <t>Si se afecta el impacto se desplaza a la izquierda</t>
  </si>
  <si>
    <t>Si se afecta la probabilidad  se desplaza hacia abajo</t>
  </si>
  <si>
    <t>Para determinar el riesgo residual, se comparan los resultados obteidos del riesgo iherente con los controles establecidos, para establecer la zona del riesgo final. Se califica de acuerdo a la siguiente tabla.</t>
  </si>
  <si>
    <t xml:space="preserve">Calificación de los controles </t>
  </si>
  <si>
    <t>Puntaje a disminuir</t>
  </si>
  <si>
    <t>De 0 a 50</t>
  </si>
  <si>
    <t>De 51 a 75</t>
  </si>
  <si>
    <t>De 76 a 100</t>
  </si>
  <si>
    <t>Con la calificación obtenida se realiza un deslizamiento en la matriz, así: si el control afecta la probabilidad se avanza hacia abajo. Si afecta el impacto se avanza a la izquierda.</t>
  </si>
  <si>
    <t>Determinar el Riesgo Residual</t>
  </si>
  <si>
    <t>Control</t>
  </si>
  <si>
    <t>Elaboración</t>
  </si>
  <si>
    <t>Publicación</t>
  </si>
  <si>
    <t>Efectividad de los controles</t>
  </si>
  <si>
    <t>Acciones adelandatas</t>
  </si>
  <si>
    <t>Observaciones</t>
  </si>
  <si>
    <t>Mapa de Riesgos de corrupción</t>
  </si>
  <si>
    <t>Cronograma MRC</t>
  </si>
  <si>
    <t>Formato de Seguimiento Mapa de Riesgos de Corrupción</t>
  </si>
  <si>
    <t>Responsable:</t>
  </si>
  <si>
    <t>Subcomponente</t>
  </si>
  <si>
    <t xml:space="preserve"> Actividades</t>
  </si>
  <si>
    <t>Meta o producto</t>
  </si>
  <si>
    <t xml:space="preserve">Responsable </t>
  </si>
  <si>
    <t>Fecha programada</t>
  </si>
  <si>
    <t>1.1</t>
  </si>
  <si>
    <t>Secretaría de Planeación</t>
  </si>
  <si>
    <t>1.2</t>
  </si>
  <si>
    <t>Política de riesgos de corrupción socializada</t>
  </si>
  <si>
    <t>2.1</t>
  </si>
  <si>
    <t>2.2</t>
  </si>
  <si>
    <t>3.1</t>
  </si>
  <si>
    <t>4.1</t>
  </si>
  <si>
    <t>4.2</t>
  </si>
  <si>
    <t>4.3</t>
  </si>
  <si>
    <t>5.1</t>
  </si>
  <si>
    <t>Informe cuatrimestral</t>
  </si>
  <si>
    <t>Oficina  Asesora de Control Interno</t>
  </si>
  <si>
    <t>Responsable</t>
  </si>
  <si>
    <t>MATRIZ DE DEFINICIÓN DE LOS RIESGOS POR CORRUPCIÓN</t>
  </si>
  <si>
    <t>Proceso</t>
  </si>
  <si>
    <t>Objetivo del proceso</t>
  </si>
  <si>
    <t>Consecuencias</t>
  </si>
  <si>
    <t>Identificación del riesgo de corrupción</t>
  </si>
  <si>
    <t>Proyección de presupuestos con sobre costos para beneficiar a futuros contratistas</t>
  </si>
  <si>
    <t>Direccionar a empresas de papel determinados proyectos</t>
  </si>
  <si>
    <t>Demora e inadecuado servicio en la expedición de pasaportes</t>
  </si>
  <si>
    <t>Inconsistencias en el recibo y entrega de elementos al almacen</t>
  </si>
  <si>
    <t>Item</t>
  </si>
  <si>
    <t>Riesgo 14</t>
  </si>
  <si>
    <t>Riesgo 15</t>
  </si>
  <si>
    <t>Riesgo 16</t>
  </si>
  <si>
    <t>Riesgo 17</t>
  </si>
  <si>
    <t>Riesgo 18</t>
  </si>
  <si>
    <t>Riesgo 19</t>
  </si>
  <si>
    <t>Riesgo 20</t>
  </si>
  <si>
    <t>Riesgo 21</t>
  </si>
  <si>
    <t>Riesgo 22</t>
  </si>
  <si>
    <t>Riesgo 23</t>
  </si>
  <si>
    <t>x</t>
  </si>
  <si>
    <t>Ofrecimiento de dinero para alterar la información que reposa en el archivo central</t>
  </si>
  <si>
    <t>Deficiente red del servicio de internet</t>
  </si>
  <si>
    <t>Caida del sistema, lo que imposibilita la prestación del servicio.</t>
  </si>
  <si>
    <t>Revisión del sistema, Revisión del formato de quejas y reclamos</t>
  </si>
  <si>
    <t>Solicitud de mejora del servicio</t>
  </si>
  <si>
    <t>Necesidad de interactuar con un agente externo</t>
  </si>
  <si>
    <t>Demoras en la ejecución de los proyectos</t>
  </si>
  <si>
    <t>Oficios enviados.
Trámites radicados</t>
  </si>
  <si>
    <t>El representante de la alta dirección debe hacer seguimiento y gestión del cumpplimiento de los tiempos de respuesta</t>
  </si>
  <si>
    <t>Dadivas por parte de los contratistas a los funcionarios del área de contratación</t>
  </si>
  <si>
    <t>Detrimento patrimonial
Investigaciones penales, disciplinarias y fiscales</t>
  </si>
  <si>
    <t>Hacer estudios de las concdiciones del proyecto y establecer una metodología sobre los históricos de cotnratación</t>
  </si>
  <si>
    <t>Listados de asistencia</t>
  </si>
  <si>
    <t>Capacitar al personal en ley 1474, estatuto anticorrupción</t>
  </si>
  <si>
    <t>Detrimento patrimonial
Investigaciones de tipo fiscal</t>
  </si>
  <si>
    <t>Listado  de Precios de referencia oficial
Revisión  de una muestra representativa de proyectos  con iguales ítems para verificar si tienen el mismo rango establecidos en la lista de precios de referencia</t>
  </si>
  <si>
    <t>Listado de asistencia.
Bases de datos</t>
  </si>
  <si>
    <t>Base de datos</t>
  </si>
  <si>
    <t>Capacitación de los funcionarios 
Establecer un mecanismo técnico que permita proyectar bases de datos confiables del sector en el que se vaya a trabajar</t>
  </si>
  <si>
    <t>Solicitar a la cámara de comercio bases de datos.</t>
  </si>
  <si>
    <t>Falta de compromiso del evaluador y del evaluado</t>
  </si>
  <si>
    <t>Acarrea sanciones disciplianrias.
Perdida de beneficios</t>
  </si>
  <si>
    <t>Deficiencias en el aplicativo o software.
Desconocimiento de la normatividad</t>
  </si>
  <si>
    <t>Generación de demandas</t>
  </si>
  <si>
    <t>Falta de custodia del archivo.
Desorganización de los expedientes</t>
  </si>
  <si>
    <t>Posibles investigaciones disciplinarias.</t>
  </si>
  <si>
    <t xml:space="preserve">Listado de asistencia </t>
  </si>
  <si>
    <t>Capacitaciones a secretarios y asesores con personal a cargo</t>
  </si>
  <si>
    <t>Oficios
Convocatoria
Acta de elección
Acto administrativo de conformación</t>
  </si>
  <si>
    <t>Comunicaciones al ordenador del gasto informando la fecha de vencimiento y elaborando la convocatoria</t>
  </si>
  <si>
    <t>Planillas pagadas</t>
  </si>
  <si>
    <t>Adquisición de nuevo módulo para liquidación de la nómina</t>
  </si>
  <si>
    <t>Carpeta control de salida</t>
  </si>
  <si>
    <t>Se inventarió el archivo.
Se presta a través de planillas</t>
  </si>
  <si>
    <t>Número de expedientes de contratos de prestación de servicios perdidos / número de contratos de prestación de servicios prestados.</t>
  </si>
  <si>
    <t>Nominas.
Contrato de OPS del alimentador</t>
  </si>
  <si>
    <t>Proceder a los pagos de las cuotas partes pensionales.
Se contrató personal para alimentar PASIVOCOL.</t>
  </si>
  <si>
    <t>Dadivas por parte de los contratistas a los funcionarios del área de Almacen</t>
  </si>
  <si>
    <t>Detrimento del patrimonio público</t>
  </si>
  <si>
    <t>Actas de saldo de bodega</t>
  </si>
  <si>
    <t>Base de datos.
Revisión mensual de saldos en bodega</t>
  </si>
  <si>
    <t>Detrimento patrimonial</t>
  </si>
  <si>
    <t>Videos y grabaciones</t>
  </si>
  <si>
    <t xml:space="preserve">Falta de recursos </t>
  </si>
  <si>
    <t>Falta de personal</t>
  </si>
  <si>
    <t>Incumplimiento de las metas de la entidad</t>
  </si>
  <si>
    <t>Desconocimiento de las políticas de la entidad</t>
  </si>
  <si>
    <t>Incumplimiento de mtas de la entidad</t>
  </si>
  <si>
    <t>Aumento de la planta de personal</t>
  </si>
  <si>
    <t xml:space="preserve">Actas de reuniones y socializaciones </t>
  </si>
  <si>
    <t>Informes de seguimiento y auditoria</t>
  </si>
  <si>
    <t>Gestión de recursos</t>
  </si>
  <si>
    <t>Gestión de recursos financieros</t>
  </si>
  <si>
    <t>Gestión de recusros y contratación de personal</t>
  </si>
  <si>
    <t>C</t>
  </si>
  <si>
    <t>P</t>
  </si>
  <si>
    <t>E</t>
  </si>
  <si>
    <t>M</t>
  </si>
  <si>
    <t>B</t>
  </si>
  <si>
    <t>Abril, Agosto, Diciembre</t>
  </si>
  <si>
    <t>Riesgos de corrupción eficientes y  actualizados</t>
  </si>
  <si>
    <t xml:space="preserve"> Secretaría de Planeación</t>
  </si>
  <si>
    <t>Mensualmente</t>
  </si>
  <si>
    <t xml:space="preserve">Monitorear  mensualmente el mapa de riesgos de corrupción, para para detectar cambios, identificar riesgos emergentes y realizar su posible actualización </t>
  </si>
  <si>
    <t>Elaborar trimestralmente un informe consolidado sobre los resultados del monitoreo realizado  al mapa  de riesgos de corrupción y retroalimentar a los líderes de proceso</t>
  </si>
  <si>
    <t>Reporte de monitoreo trimestral publicado</t>
  </si>
  <si>
    <t>Abril, Julio, Octubre</t>
  </si>
  <si>
    <t>Mapa de riesgos de corrupciónsocializado</t>
  </si>
  <si>
    <t>Política de riesgos de corrupción definida</t>
  </si>
  <si>
    <t>Realizar  reuniones   de trabajo con delegados de cada Dependencia  para elaborar el mapa de riesgos de corrupción</t>
  </si>
  <si>
    <t>Mapa de Riesgos de corrupción elaborado</t>
  </si>
  <si>
    <t>Socializar y afinar con las dependencias  la política de riesgos de corrupción</t>
  </si>
  <si>
    <t>Política de riesgos de corrupción y Mapa de riesgos de corrupción publicados</t>
  </si>
  <si>
    <t>Subcomponente 1
Política de Administración de Riesgos de Corrupción</t>
  </si>
  <si>
    <t>Subcomponente 2 
Construcción del Mapa de Riesgos de Corrupción</t>
  </si>
  <si>
    <t xml:space="preserve">Subcomponente 3 
Consulta y divulgación </t>
  </si>
  <si>
    <t>Subcomponente 4 
Monitoreo o revisión</t>
  </si>
  <si>
    <t>Subcomponente 5 
Seguimiento</t>
  </si>
  <si>
    <t>Realizar reuniones de trabajo con los delegados de las dependencias para definir  la política de administración de riesgos de corrupción .</t>
  </si>
  <si>
    <t>Establecer las directrices estrategicas de la entidad incluyendo las que se refieren a la calidad</t>
  </si>
  <si>
    <t>Formular, ejecutar, evaluar y realizar seguimiento y control de los planes, políticas, programas y proyectos de desarrollo integral y sectorial relacionadas con el desarrollocomunitario, justicia, seguridad y convivencia ciudadana, gestión, promoción y proteccion de los derechos humanos y DIH, grupos étnicos, equidad de género y atención integral de la mujer y comunidad LGTBI, victimas del conflicto armado, adulto mayor y las personas con discapacidad, la prevención y atención de emergencias y desastres en el Departamento de Arauca.</t>
  </si>
  <si>
    <t>Trazar y ejecutar políticas en materia de infraestructura, para garantizar la calidad en cobertura en vías, energía, equipamento colectivo y espaci público con el fin de mejorar la calidad de vida de la comunidad que habita en el departamento de Arauca</t>
  </si>
  <si>
    <t xml:space="preserve">Adquirir los bienes y servicios, mediante la implementación de procedimientos de contratación de manera eficaz, eficiente y con efectividad en estricta observancia de la normatividad vigente, con el fin de satisfacer las necesidades que demande el Departamento de  Arauca
</t>
  </si>
  <si>
    <t>Celebración indebida de contratos. Delito de carácter penal. Detrimento patrimonial</t>
  </si>
  <si>
    <t>Lograr que todas las actuaciones de la administración departamental se desarrollen de conformidad con la constitución y la ley. Defender los intereses del departamento a través de la representació judicial. Salvaguardar los principios de la función pública mediante la imposición de sanciones a sus infractores</t>
  </si>
  <si>
    <t>Perdida del proceso judicial</t>
  </si>
  <si>
    <t>Pérdida de información vital para para la defensa de la administración</t>
  </si>
  <si>
    <t>Perdida de recursos públicos</t>
  </si>
  <si>
    <t>Garantizar el manejo y administración del personal de la gobernación, en cuanto a su ingreso, permanencia y retiro</t>
  </si>
  <si>
    <t>No se cuente con recursos en el rubro de cuotas-partes para el pago</t>
  </si>
  <si>
    <t>Ejecución y embargos de las cuentas del departamento de Arauca</t>
  </si>
  <si>
    <t>Elaborar, desarollar y garantizar que los bienes, obras y servicios adquiridos cumplan con las especificaciones definidas para la prestacion de los servicios</t>
  </si>
  <si>
    <t>Garantizar una adecuada administración de los documentos producidos y recibidos por la gobernación, de tal forma que contribuyan a la toma de desiciones y al cumplimiento de los objetivos misionales</t>
  </si>
  <si>
    <t>Establecer si el sistema de gestión está acorde con la planificación y cumple los requisitos señalados para los sistemas de Gestión de Calidad y Control Interno, así como verificar el grado de implementación, su eficiencia, eficacia y efectividad y asegurar la conveniencia y la adecuación.</t>
  </si>
  <si>
    <t>FORMATO MONITOREO Y REVISIÓN PLAN ANTICORRUPCIÓN</t>
  </si>
  <si>
    <r>
      <t xml:space="preserve">Entidad: </t>
    </r>
    <r>
      <rPr>
        <sz val="10"/>
        <color theme="1"/>
        <rFont val="Tahoma"/>
        <family val="2"/>
      </rPr>
      <t>Gobernación de Arauca</t>
    </r>
  </si>
  <si>
    <t>FECHA:</t>
  </si>
  <si>
    <t>¿Los controles son eficaces y eficientes?</t>
  </si>
  <si>
    <t xml:space="preserve"> ¿Riesgos de corrupción materializados?</t>
  </si>
  <si>
    <t xml:space="preserve"> ¿Observaciones o investigaciones disciplinarias, penales, fiscales o de entes reguladores?</t>
  </si>
  <si>
    <t>¿Hay cambios importantes en el entorno que den lugar a nuevos riesgos?</t>
  </si>
  <si>
    <t>Firma responsable</t>
  </si>
  <si>
    <t>ENTIDAD:    GOBERNACION DE ARAUCA</t>
  </si>
  <si>
    <t>Inconsistencias en el recibo y entrega de elementos al almacén</t>
  </si>
  <si>
    <t>Detrimento patrimonial
Investigaciones fiscaes, disciplinarias y penales</t>
  </si>
  <si>
    <t>Detrimento patrimonial
Investigaciones fiscales, disciplinarias y penales</t>
  </si>
  <si>
    <t>incluir como obligación específica en el conrato de los abogados externos la entrega de documentos relacionados con sus actuaciones en defensa de los intereses del departamento.</t>
  </si>
  <si>
    <t>Negligencia,  falta de defensa técnica</t>
  </si>
  <si>
    <t>Componente 1: GESTIÓN DEL RIESGO DE CORRUPCIÓN</t>
  </si>
  <si>
    <t xml:space="preserve">Verificar la efectividad del avance de las acciones propuestas establecidas en el Plan Anticorrupción y Atención al Ciudadano </t>
  </si>
  <si>
    <t>Socializar y afinar del mapa de riesgos de corrupción con las Dependencias.</t>
  </si>
  <si>
    <t>PLAN ANTICORRUPCIÓN Y DE ATENCIÓN AL CIUDADANO 2019</t>
  </si>
  <si>
    <t>Infraestructura y Hábitat</t>
  </si>
  <si>
    <t>Abril</t>
  </si>
  <si>
    <t>Julio</t>
  </si>
  <si>
    <t>Demora e inadecuado servicio en la  expedición de pasaportes</t>
  </si>
  <si>
    <t xml:space="preserve">No ejercer la adecuada defensa de los intereses de la administración </t>
  </si>
  <si>
    <t>Deficiente sistema de Monitoreo y alarma de la dependencia</t>
  </si>
  <si>
    <t>Monitoreo y mantenimiento al servicio de internet</t>
  </si>
  <si>
    <t>No. De solicitudes de mantenimiento / No. De mantenimientos efectuados</t>
  </si>
  <si>
    <t>Gestión para la Articulación Institucional</t>
  </si>
  <si>
    <t>Seguridad Jurídica</t>
  </si>
  <si>
    <t>Adquisición de Bienes y Servicios</t>
  </si>
  <si>
    <t>Provisión de recursos para la mejora continua</t>
  </si>
  <si>
    <t>Evaluación y Seguimiento</t>
  </si>
  <si>
    <t>Bajos niveles de control y autocontrol</t>
  </si>
  <si>
    <t>Incumplimiento de metas de la entidad</t>
  </si>
  <si>
    <t>PLAN ANTICORRUPCIÓN Y DE ATENCIÓN AL CIUDADANO 2020</t>
  </si>
  <si>
    <t>17 al 22/01/2020</t>
  </si>
  <si>
    <t>Publicar y Divulgar La poítica de Riesgos de corrupción y el Mapa de Riesgos de Corrupción 2020 en la página web de la Gobernación</t>
  </si>
  <si>
    <t>Realizar, en caso de ser necesario ajustes al Plan anticorrupción 2020</t>
  </si>
  <si>
    <t>12-11-2019 
 a 22/11/2020</t>
  </si>
  <si>
    <t>01-12-2019 
al 07 /01/2020</t>
  </si>
  <si>
    <t>Gerencia  Técnica de Contratación</t>
  </si>
  <si>
    <t>Gerencia Tecnica de Contratación</t>
  </si>
  <si>
    <t>Ajuste al PAAC  publicado</t>
  </si>
  <si>
    <t>En el mes sigueinte a la fecha en que se realiza e ajuste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</si>
</sst>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dd/mm/yyyy;@"/>
    <numFmt numFmtId="165" formatCode="[$-240A]d&quot; de &quot;mmmm&quot; de &quot;yyyy;@"/>
  </numFmts>
  <fonts count="19">
    <font>
      <sz val="11"/>
      <color theme="1"/>
      <name val="Calibri"/>
      <family val="2"/>
      <scheme val="minor"/>
    </font>
    <font>
      <sz val="11"/>
      <color theme="1"/>
      <name val="Tahoma"/>
      <family val="2"/>
    </font>
    <font>
      <b/>
      <sz val="11"/>
      <color theme="1"/>
      <name val="Tahoma"/>
      <family val="2"/>
    </font>
    <font>
      <sz val="8"/>
      <color theme="1"/>
      <name val="Calibri"/>
      <family val="2"/>
      <scheme val="minor"/>
    </font>
    <font>
      <b/>
      <sz val="8"/>
      <color theme="1"/>
      <name val="Tahoma"/>
      <family val="2"/>
    </font>
    <font>
      <sz val="8"/>
      <color theme="1"/>
      <name val="Tahoma"/>
      <family val="2"/>
    </font>
    <font>
      <b/>
      <sz val="9"/>
      <color theme="1"/>
      <name val="Tahoma"/>
      <family val="2"/>
    </font>
    <font>
      <b/>
      <sz val="10"/>
      <color theme="1"/>
      <name val="Tahoma"/>
      <family val="2"/>
    </font>
    <font>
      <b/>
      <sz val="9"/>
      <color rgb="FF000000"/>
      <name val="Tahoma"/>
      <family val="2"/>
    </font>
    <font>
      <b/>
      <sz val="10"/>
      <color rgb="FF000000"/>
      <name val="Tahoma"/>
      <family val="2"/>
    </font>
    <font>
      <b/>
      <sz val="11"/>
      <color rgb="FF000000"/>
      <name val="Tahoma"/>
      <family val="2"/>
    </font>
    <font>
      <sz val="9"/>
      <color rgb="FF000000"/>
      <name val="Tahoma"/>
      <family val="2"/>
    </font>
    <font>
      <sz val="10"/>
      <color rgb="FF000000"/>
      <name val="Tahoma"/>
      <family val="2"/>
    </font>
    <font>
      <sz val="9"/>
      <color theme="1"/>
      <name val="Tahoma"/>
      <family val="2"/>
    </font>
    <font>
      <sz val="8"/>
      <color rgb="FF000000"/>
      <name val="Tahoma"/>
      <family val="2"/>
    </font>
    <font>
      <b/>
      <sz val="11"/>
      <color theme="1"/>
      <name val="Calibri"/>
      <family val="2"/>
      <scheme val="minor"/>
    </font>
    <font>
      <sz val="10"/>
      <color theme="1"/>
      <name val="Tahoma"/>
      <family val="2"/>
    </font>
    <font>
      <sz val="11"/>
      <color theme="1"/>
      <name val="Calibri"/>
      <family val="2"/>
      <scheme val="minor"/>
    </font>
    <font>
      <b/>
      <sz val="10"/>
      <color rgb="FF000080"/>
      <name val="Open Sans"/>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E9FEB4"/>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17" fillId="0" borderId="0" applyFont="0" applyFill="0" applyBorder="0" applyAlignment="0" applyProtection="0"/>
  </cellStyleXfs>
  <cellXfs count="313">
    <xf numFmtId="0" fontId="0" fillId="0" borderId="0" xfId="0"/>
    <xf numFmtId="0" fontId="0" fillId="0" borderId="1" xfId="0" applyBorder="1"/>
    <xf numFmtId="0" fontId="5" fillId="0" borderId="1" xfId="0" applyFont="1" applyBorder="1" applyAlignment="1">
      <alignment horizontal="center" vertical="center"/>
    </xf>
    <xf numFmtId="0" fontId="3" fillId="0" borderId="1" xfId="0" applyFont="1" applyBorder="1"/>
    <xf numFmtId="0" fontId="5" fillId="0" borderId="0" xfId="0" applyFont="1"/>
    <xf numFmtId="0" fontId="3" fillId="0" borderId="0" xfId="0" applyFont="1"/>
    <xf numFmtId="0" fontId="5" fillId="0" borderId="1" xfId="0" applyFont="1" applyFill="1" applyBorder="1" applyAlignment="1">
      <alignment horizontal="center" vertical="center"/>
    </xf>
    <xf numFmtId="0" fontId="5" fillId="0" borderId="0" xfId="0" applyFont="1" applyBorder="1" applyAlignment="1">
      <alignment horizontal="left" vertical="center" wrapText="1"/>
    </xf>
    <xf numFmtId="0" fontId="5"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6" fillId="3" borderId="1" xfId="0" applyFont="1" applyFill="1" applyBorder="1" applyAlignment="1">
      <alignment vertical="center" wrapText="1"/>
    </xf>
    <xf numFmtId="0" fontId="0" fillId="3" borderId="1" xfId="0" applyFill="1" applyBorder="1"/>
    <xf numFmtId="0" fontId="0" fillId="3" borderId="1" xfId="0" applyFill="1" applyBorder="1" applyAlignment="1">
      <alignment horizontal="center" vertical="center"/>
    </xf>
    <xf numFmtId="0" fontId="6" fillId="3" borderId="1" xfId="0"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wrapText="1"/>
    </xf>
    <xf numFmtId="0" fontId="8" fillId="2" borderId="7" xfId="0" applyFont="1" applyFill="1" applyBorder="1" applyAlignment="1">
      <alignment horizontal="center" vertical="center" wrapText="1"/>
    </xf>
    <xf numFmtId="0" fontId="8" fillId="2" borderId="7" xfId="0" applyFont="1" applyFill="1" applyBorder="1" applyAlignment="1">
      <alignment vertical="center" wrapText="1"/>
    </xf>
    <xf numFmtId="0" fontId="8" fillId="2" borderId="3" xfId="0" applyFont="1" applyFill="1" applyBorder="1" applyAlignment="1">
      <alignment horizontal="center" vertical="center" wrapText="1"/>
    </xf>
    <xf numFmtId="0" fontId="11" fillId="2" borderId="1" xfId="0" applyFont="1" applyFill="1" applyBorder="1" applyAlignment="1">
      <alignment horizontal="center" vertical="center" textRotation="90" wrapText="1"/>
    </xf>
    <xf numFmtId="0" fontId="11"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right" vertical="center" wrapText="1"/>
    </xf>
    <xf numFmtId="0" fontId="9" fillId="2" borderId="4" xfId="0" applyFont="1" applyFill="1" applyBorder="1" applyAlignment="1">
      <alignment vertical="center" wrapText="1"/>
    </xf>
    <xf numFmtId="0" fontId="11" fillId="2" borderId="1" xfId="0" applyFont="1" applyFill="1" applyBorder="1" applyAlignment="1">
      <alignment vertical="top" wrapText="1"/>
    </xf>
    <xf numFmtId="0" fontId="13" fillId="0" borderId="0" xfId="0" applyFont="1"/>
    <xf numFmtId="0" fontId="14" fillId="2" borderId="1" xfId="0" applyFont="1" applyFill="1" applyBorder="1" applyAlignment="1">
      <alignment vertical="center" wrapText="1"/>
    </xf>
    <xf numFmtId="0" fontId="14" fillId="2" borderId="1" xfId="0" applyFont="1" applyFill="1" applyBorder="1" applyAlignment="1">
      <alignment horizontal="center" vertical="center" wrapText="1"/>
    </xf>
    <xf numFmtId="17" fontId="14" fillId="2" borderId="1" xfId="0" applyNumberFormat="1" applyFont="1" applyFill="1" applyBorder="1" applyAlignment="1">
      <alignment vertical="center" wrapText="1"/>
    </xf>
    <xf numFmtId="0" fontId="14" fillId="2" borderId="1" xfId="0" applyFont="1" applyFill="1" applyBorder="1" applyAlignment="1">
      <alignment horizontal="center" vertical="top" wrapText="1"/>
    </xf>
    <xf numFmtId="0" fontId="14" fillId="2" borderId="1" xfId="0" applyFont="1" applyFill="1" applyBorder="1" applyAlignment="1">
      <alignment vertical="top" wrapText="1"/>
    </xf>
    <xf numFmtId="0" fontId="5" fillId="2" borderId="1" xfId="0" applyFont="1" applyFill="1" applyBorder="1" applyAlignment="1">
      <alignment vertical="top" wrapText="1"/>
    </xf>
    <xf numFmtId="0" fontId="5" fillId="0" borderId="1" xfId="0" applyFont="1" applyBorder="1" applyAlignment="1">
      <alignment wrapText="1"/>
    </xf>
    <xf numFmtId="0" fontId="14" fillId="2" borderId="1" xfId="0" applyFont="1" applyFill="1" applyBorder="1" applyAlignment="1">
      <alignment horizontal="left" vertical="center" wrapText="1"/>
    </xf>
    <xf numFmtId="0" fontId="7" fillId="0" borderId="1" xfId="0" applyFont="1" applyBorder="1" applyAlignment="1">
      <alignment horizontal="center" vertical="center"/>
    </xf>
    <xf numFmtId="0" fontId="1" fillId="0" borderId="1" xfId="0" applyFont="1" applyBorder="1"/>
    <xf numFmtId="0" fontId="13" fillId="0" borderId="1" xfId="0" applyFont="1" applyBorder="1"/>
    <xf numFmtId="0" fontId="6"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6" fillId="5" borderId="1" xfId="0" applyFont="1" applyFill="1" applyBorder="1" applyAlignment="1">
      <alignment vertical="center" wrapText="1"/>
    </xf>
    <xf numFmtId="0" fontId="2" fillId="0" borderId="6" xfId="0" applyFont="1" applyBorder="1" applyAlignment="1">
      <alignment horizontal="center" vertical="center"/>
    </xf>
    <xf numFmtId="0" fontId="7" fillId="0" borderId="1" xfId="0" applyFont="1" applyBorder="1" applyAlignment="1">
      <alignment horizontal="center"/>
    </xf>
    <xf numFmtId="0" fontId="13" fillId="0" borderId="1" xfId="0" applyFont="1" applyBorder="1" applyAlignment="1">
      <alignment horizontal="center" vertical="center"/>
    </xf>
    <xf numFmtId="0" fontId="1" fillId="0" borderId="1"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Border="1" applyAlignment="1">
      <alignment horizontal="center" vertical="center"/>
    </xf>
    <xf numFmtId="0" fontId="13" fillId="0" borderId="5" xfId="0" applyFont="1" applyBorder="1"/>
    <xf numFmtId="0" fontId="1" fillId="0" borderId="5" xfId="0" applyFont="1" applyBorder="1" applyAlignment="1">
      <alignment horizontal="center" vertical="center"/>
    </xf>
    <xf numFmtId="0" fontId="0" fillId="0" borderId="5" xfId="0" applyBorder="1"/>
    <xf numFmtId="0" fontId="0" fillId="0" borderId="0" xfId="0" applyBorder="1"/>
    <xf numFmtId="0" fontId="13" fillId="0" borderId="0" xfId="0" applyFont="1" applyBorder="1"/>
    <xf numFmtId="0" fontId="1" fillId="0" borderId="0" xfId="0" applyFont="1" applyBorder="1" applyAlignment="1">
      <alignment horizontal="center" vertical="center"/>
    </xf>
    <xf numFmtId="0" fontId="13" fillId="0" borderId="4" xfId="0" applyFont="1" applyBorder="1" applyAlignment="1">
      <alignment horizontal="center" vertical="center"/>
    </xf>
    <xf numFmtId="0" fontId="16" fillId="0" borderId="0" xfId="0" applyFont="1"/>
    <xf numFmtId="0" fontId="16" fillId="0" borderId="1" xfId="0" applyFont="1" applyBorder="1" applyAlignment="1">
      <alignment horizontal="center" vertical="center"/>
    </xf>
    <xf numFmtId="0" fontId="16" fillId="0" borderId="1" xfId="0" applyFont="1" applyBorder="1"/>
    <xf numFmtId="0" fontId="16" fillId="0" borderId="0" xfId="0" applyFont="1" applyAlignment="1">
      <alignment horizontal="left" wrapText="1"/>
    </xf>
    <xf numFmtId="0" fontId="14" fillId="2" borderId="0" xfId="0" applyFont="1" applyFill="1" applyBorder="1" applyAlignment="1">
      <alignment vertical="top" wrapText="1"/>
    </xf>
    <xf numFmtId="0" fontId="14" fillId="0" borderId="0" xfId="0" applyFont="1" applyBorder="1" applyAlignment="1">
      <alignment vertical="top" wrapText="1"/>
    </xf>
    <xf numFmtId="0" fontId="5" fillId="2" borderId="0" xfId="0" applyFont="1" applyFill="1" applyAlignment="1">
      <alignment horizontal="center" vertical="center"/>
    </xf>
    <xf numFmtId="0" fontId="5" fillId="2" borderId="0" xfId="0" applyFont="1" applyFill="1"/>
    <xf numFmtId="0" fontId="13" fillId="2" borderId="0" xfId="0" applyFont="1" applyFill="1"/>
    <xf numFmtId="0" fontId="5" fillId="2"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3" fillId="0" borderId="1" xfId="0" applyFont="1" applyBorder="1" applyAlignment="1">
      <alignment horizontal="center" vertical="center"/>
    </xf>
    <xf numFmtId="0" fontId="6" fillId="6" borderId="1" xfId="0" applyFont="1" applyFill="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center"/>
    </xf>
    <xf numFmtId="0" fontId="3" fillId="0" borderId="0" xfId="0" applyFont="1" applyBorder="1" applyAlignment="1">
      <alignment horizontal="center" wrapText="1"/>
    </xf>
    <xf numFmtId="0" fontId="3" fillId="0" borderId="0" xfId="0" applyFont="1" applyBorder="1" applyAlignment="1">
      <alignment horizontal="center"/>
    </xf>
    <xf numFmtId="0" fontId="5" fillId="0" borderId="0"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vertical="center" wrapText="1"/>
    </xf>
    <xf numFmtId="0" fontId="5" fillId="0" borderId="1" xfId="0" applyFont="1" applyBorder="1" applyAlignment="1">
      <alignment horizontal="center" vertical="center" wrapText="1"/>
    </xf>
    <xf numFmtId="0" fontId="14" fillId="2" borderId="0" xfId="0" applyFont="1" applyFill="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wrapText="1"/>
    </xf>
    <xf numFmtId="0" fontId="13" fillId="0" borderId="1" xfId="0" applyFont="1" applyBorder="1" applyAlignment="1">
      <alignment horizontal="center" vertical="center" wrapText="1"/>
    </xf>
    <xf numFmtId="0" fontId="5" fillId="0" borderId="0" xfId="0" applyFont="1" applyBorder="1"/>
    <xf numFmtId="0" fontId="13" fillId="2" borderId="0" xfId="0" applyFont="1" applyFill="1" applyAlignment="1"/>
    <xf numFmtId="0" fontId="0" fillId="7" borderId="0" xfId="0" applyFill="1"/>
    <xf numFmtId="0" fontId="13" fillId="0" borderId="0" xfId="0" applyFont="1" applyAlignment="1"/>
    <xf numFmtId="0" fontId="0" fillId="0" borderId="1" xfId="0" applyBorder="1" applyAlignment="1">
      <alignment horizontal="center" vertical="center"/>
    </xf>
    <xf numFmtId="0" fontId="13" fillId="0" borderId="1" xfId="0" applyFont="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top" wrapText="1"/>
    </xf>
    <xf numFmtId="0" fontId="5" fillId="2" borderId="0" xfId="0" applyFont="1" applyFill="1" applyAlignment="1">
      <alignment horizontal="right" vertical="center"/>
    </xf>
    <xf numFmtId="0" fontId="5" fillId="2" borderId="1" xfId="0" applyFont="1" applyFill="1" applyBorder="1" applyAlignment="1">
      <alignment vertical="center" wrapText="1"/>
    </xf>
    <xf numFmtId="0" fontId="14"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6" fillId="0" borderId="1" xfId="0" applyFont="1" applyBorder="1" applyAlignment="1">
      <alignment horizontal="center" vertical="top" wrapText="1"/>
    </xf>
    <xf numFmtId="0" fontId="0" fillId="0" borderId="2" xfId="0" applyBorder="1"/>
    <xf numFmtId="0" fontId="7" fillId="2" borderId="7" xfId="0" applyFont="1" applyFill="1" applyBorder="1" applyAlignment="1">
      <alignment vertical="center"/>
    </xf>
    <xf numFmtId="0" fontId="7" fillId="2" borderId="3" xfId="0" applyFont="1" applyFill="1" applyBorder="1" applyAlignment="1">
      <alignment vertical="center"/>
    </xf>
    <xf numFmtId="0" fontId="6" fillId="6" borderId="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0" fillId="5" borderId="1" xfId="0" applyFill="1" applyBorder="1"/>
    <xf numFmtId="0" fontId="0" fillId="0" borderId="0" xfId="0" applyBorder="1" applyAlignment="1">
      <alignment horizontal="center" vertical="center"/>
    </xf>
    <xf numFmtId="0" fontId="13" fillId="0" borderId="0" xfId="0" applyFont="1" applyBorder="1" applyAlignment="1">
      <alignment vertical="center" wrapText="1"/>
    </xf>
    <xf numFmtId="0" fontId="10" fillId="2" borderId="0" xfId="0" applyFont="1" applyFill="1" applyBorder="1" applyAlignment="1">
      <alignment vertical="top" wrapText="1"/>
    </xf>
    <xf numFmtId="0" fontId="14" fillId="2" borderId="6" xfId="0" applyFont="1" applyFill="1" applyBorder="1" applyAlignment="1">
      <alignment vertical="center" wrapText="1"/>
    </xf>
    <xf numFmtId="0" fontId="11" fillId="2" borderId="1" xfId="0" applyFont="1" applyFill="1" applyBorder="1" applyAlignment="1">
      <alignment vertical="center" wrapText="1"/>
    </xf>
    <xf numFmtId="14" fontId="5" fillId="2" borderId="1" xfId="0" applyNumberFormat="1" applyFont="1" applyFill="1" applyBorder="1" applyAlignment="1" applyProtection="1">
      <alignment horizontal="justify" vertical="center" wrapText="1"/>
    </xf>
    <xf numFmtId="0" fontId="5" fillId="0" borderId="1" xfId="0" applyFont="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165" fontId="13" fillId="0" borderId="1" xfId="0" applyNumberFormat="1" applyFont="1" applyFill="1" applyBorder="1" applyAlignment="1">
      <alignment horizontal="center" vertical="center" wrapText="1"/>
    </xf>
    <xf numFmtId="0" fontId="13" fillId="9" borderId="1" xfId="0" applyFont="1" applyFill="1" applyBorder="1" applyAlignment="1">
      <alignment horizontal="center" vertical="center"/>
    </xf>
    <xf numFmtId="0" fontId="13" fillId="9" borderId="1" xfId="0" applyFont="1" applyFill="1" applyBorder="1" applyAlignment="1">
      <alignment horizontal="center" vertical="center" wrapText="1"/>
    </xf>
    <xf numFmtId="164" fontId="13" fillId="0" borderId="1" xfId="0" applyNumberFormat="1" applyFont="1" applyFill="1" applyBorder="1" applyAlignment="1">
      <alignment horizontal="center" vertical="center"/>
    </xf>
    <xf numFmtId="0" fontId="13" fillId="0" borderId="1" xfId="0" applyFont="1" applyFill="1" applyBorder="1" applyAlignment="1">
      <alignment horizontal="center" wrapText="1"/>
    </xf>
    <xf numFmtId="0" fontId="13" fillId="0" borderId="0" xfId="0" applyFont="1" applyFill="1"/>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xf>
    <xf numFmtId="0" fontId="13" fillId="0" borderId="1" xfId="0" applyFont="1" applyBorder="1" applyAlignment="1">
      <alignment horizontal="left" vertical="center" wrapText="1"/>
    </xf>
    <xf numFmtId="164" fontId="13"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13" fillId="0" borderId="1" xfId="0" applyFont="1" applyBorder="1" applyAlignment="1">
      <alignment horizontal="left" vertical="center" wrapText="1"/>
    </xf>
    <xf numFmtId="0" fontId="0" fillId="0" borderId="0" xfId="0" applyAlignment="1">
      <alignment horizontal="center"/>
    </xf>
    <xf numFmtId="0" fontId="5" fillId="3" borderId="3" xfId="0" applyFont="1" applyFill="1" applyBorder="1" applyAlignment="1">
      <alignment horizontal="center" vertical="center"/>
    </xf>
    <xf numFmtId="0" fontId="16" fillId="0" borderId="1" xfId="0" applyFont="1" applyBorder="1" applyAlignment="1">
      <alignment horizontal="left" vertical="top" wrapText="1"/>
    </xf>
    <xf numFmtId="1" fontId="5" fillId="0" borderId="1" xfId="0" applyNumberFormat="1" applyFont="1" applyBorder="1" applyAlignment="1">
      <alignment horizontal="center" vertical="center"/>
    </xf>
    <xf numFmtId="0" fontId="18" fillId="0" borderId="0" xfId="0" applyFont="1"/>
    <xf numFmtId="1" fontId="5" fillId="0" borderId="1" xfId="1" applyNumberFormat="1" applyFont="1" applyBorder="1" applyAlignment="1">
      <alignment horizontal="center" vertical="center"/>
    </xf>
    <xf numFmtId="0" fontId="5" fillId="7"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2" fillId="0" borderId="6" xfId="0" applyFont="1" applyBorder="1" applyAlignment="1">
      <alignment horizontal="left" vertical="top"/>
    </xf>
    <xf numFmtId="0" fontId="0" fillId="0" borderId="0" xfId="0" applyAlignment="1">
      <alignment horizontal="left" vertical="top"/>
    </xf>
    <xf numFmtId="0" fontId="16" fillId="10" borderId="1" xfId="0" applyFont="1" applyFill="1" applyBorder="1" applyAlignment="1">
      <alignment horizontal="center" vertical="center" wrapText="1"/>
    </xf>
    <xf numFmtId="0" fontId="0" fillId="0" borderId="0" xfId="0" applyAlignment="1">
      <alignment horizontal="center" vertical="center"/>
    </xf>
    <xf numFmtId="0" fontId="13" fillId="2" borderId="1" xfId="0" applyFont="1" applyFill="1" applyBorder="1" applyAlignment="1">
      <alignment vertical="center" wrapText="1"/>
    </xf>
    <xf numFmtId="0" fontId="13" fillId="2"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left"/>
    </xf>
    <xf numFmtId="0" fontId="13" fillId="0" borderId="5" xfId="0" applyFont="1" applyFill="1" applyBorder="1" applyAlignment="1">
      <alignment horizontal="left" vertical="center" wrapText="1"/>
    </xf>
    <xf numFmtId="0" fontId="13" fillId="0" borderId="14"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0" fillId="2" borderId="0" xfId="0" applyFont="1" applyFill="1" applyBorder="1" applyAlignment="1">
      <alignment horizontal="center" vertical="top" wrapText="1"/>
    </xf>
    <xf numFmtId="0" fontId="13" fillId="4" borderId="1" xfId="0" applyFont="1" applyFill="1" applyBorder="1" applyAlignment="1">
      <alignment horizontal="center" vertical="center"/>
    </xf>
    <xf numFmtId="0" fontId="13" fillId="4" borderId="1" xfId="0" applyFont="1" applyFill="1" applyBorder="1" applyAlignment="1">
      <alignment vertical="center"/>
    </xf>
    <xf numFmtId="0" fontId="13" fillId="9" borderId="1" xfId="0" applyFont="1" applyFill="1" applyBorder="1" applyAlignment="1">
      <alignment horizontal="center" vertical="center"/>
    </xf>
    <xf numFmtId="0" fontId="5" fillId="2" borderId="6" xfId="0" applyFont="1" applyFill="1" applyBorder="1" applyAlignment="1">
      <alignment horizontal="center" vertical="center"/>
    </xf>
    <xf numFmtId="0" fontId="11" fillId="2" borderId="0" xfId="0" applyFont="1" applyFill="1" applyBorder="1" applyAlignment="1">
      <alignment horizontal="center" vertical="center" wrapText="1"/>
    </xf>
    <xf numFmtId="0" fontId="13" fillId="0" borderId="0" xfId="0" applyFont="1" applyBorder="1" applyAlignment="1">
      <alignment horizontal="left" vertical="center"/>
    </xf>
    <xf numFmtId="0" fontId="10" fillId="2" borderId="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textRotation="90" wrapText="1"/>
    </xf>
    <xf numFmtId="0" fontId="12" fillId="2" borderId="7"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3" fillId="0" borderId="12" xfId="0" applyFont="1" applyBorder="1" applyAlignment="1">
      <alignment horizontal="left" vertical="center"/>
    </xf>
    <xf numFmtId="0" fontId="11" fillId="2" borderId="1" xfId="0" applyFont="1" applyFill="1" applyBorder="1" applyAlignment="1">
      <alignment horizontal="center" vertical="top" wrapText="1"/>
    </xf>
    <xf numFmtId="0" fontId="14" fillId="2" borderId="0" xfId="0" applyFont="1" applyFill="1" applyBorder="1" applyAlignment="1">
      <alignment horizontal="left" vertical="center" wrapText="1"/>
    </xf>
    <xf numFmtId="0" fontId="7" fillId="8" borderId="2" xfId="0" applyFont="1" applyFill="1" applyBorder="1" applyAlignment="1">
      <alignment horizontal="center" vertical="center"/>
    </xf>
    <xf numFmtId="0" fontId="7" fillId="8" borderId="7" xfId="0" applyFont="1" applyFill="1" applyBorder="1" applyAlignment="1">
      <alignment horizontal="center" vertical="center"/>
    </xf>
    <xf numFmtId="0" fontId="7" fillId="8" borderId="3" xfId="0" applyFont="1" applyFill="1" applyBorder="1" applyAlignment="1">
      <alignment horizontal="center" vertical="center"/>
    </xf>
    <xf numFmtId="0" fontId="14" fillId="2" borderId="6"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2" borderId="14" xfId="0" applyFont="1" applyFill="1" applyBorder="1" applyAlignment="1">
      <alignment horizontal="center" vertical="center" wrapText="1"/>
    </xf>
    <xf numFmtId="0" fontId="5" fillId="0" borderId="14" xfId="0" applyFont="1" applyBorder="1" applyAlignment="1">
      <alignment horizontal="left"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 xfId="0" applyFont="1" applyBorder="1" applyAlignment="1">
      <alignment horizontal="center" vertical="center" wrapText="1"/>
    </xf>
    <xf numFmtId="0" fontId="7" fillId="0" borderId="2" xfId="0" applyFont="1" applyBorder="1" applyAlignment="1">
      <alignment horizontal="center" vertical="top"/>
    </xf>
    <xf numFmtId="0" fontId="7" fillId="0" borderId="7" xfId="0" applyFont="1" applyBorder="1" applyAlignment="1">
      <alignment horizontal="center" vertical="top"/>
    </xf>
    <xf numFmtId="0" fontId="7" fillId="0" borderId="3" xfId="0" applyFont="1" applyBorder="1" applyAlignment="1">
      <alignment horizontal="center" vertical="top"/>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3" xfId="0" applyFont="1" applyFill="1" applyBorder="1" applyAlignment="1">
      <alignment horizontal="center" vertical="center"/>
    </xf>
    <xf numFmtId="0" fontId="14" fillId="2" borderId="0" xfId="0" applyFont="1" applyFill="1" applyBorder="1" applyAlignment="1">
      <alignment horizontal="center" vertical="center" wrapText="1"/>
    </xf>
    <xf numFmtId="0" fontId="3" fillId="0" borderId="1" xfId="0" applyFont="1" applyBorder="1" applyAlignment="1">
      <alignment horizontal="center"/>
    </xf>
    <xf numFmtId="0" fontId="3" fillId="0" borderId="1" xfId="0" applyFont="1" applyBorder="1" applyAlignment="1">
      <alignment horizontal="center" vertical="center"/>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0" borderId="3" xfId="0" applyFont="1" applyBorder="1" applyAlignment="1">
      <alignment horizontal="left" vertical="center" wrapText="1"/>
    </xf>
    <xf numFmtId="0" fontId="3" fillId="3" borderId="1" xfId="0" applyFont="1" applyFill="1" applyBorder="1" applyAlignment="1">
      <alignment horizontal="center"/>
    </xf>
    <xf numFmtId="0" fontId="4" fillId="3" borderId="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wrapText="1"/>
    </xf>
    <xf numFmtId="0" fontId="5" fillId="3" borderId="2" xfId="0" applyFont="1" applyFill="1" applyBorder="1" applyAlignment="1">
      <alignment horizontal="center"/>
    </xf>
    <xf numFmtId="0" fontId="5" fillId="3" borderId="7" xfId="0" applyFont="1" applyFill="1" applyBorder="1" applyAlignment="1">
      <alignment horizontal="center"/>
    </xf>
    <xf numFmtId="0" fontId="5" fillId="3" borderId="3" xfId="0" applyFont="1" applyFill="1" applyBorder="1" applyAlignment="1">
      <alignment horizontal="center"/>
    </xf>
    <xf numFmtId="0" fontId="3" fillId="3" borderId="1" xfId="0" applyFont="1" applyFill="1" applyBorder="1" applyAlignment="1">
      <alignment horizontal="center" wrapText="1"/>
    </xf>
    <xf numFmtId="0" fontId="5" fillId="3" borderId="1" xfId="0" applyFont="1" applyFill="1" applyBorder="1" applyAlignment="1">
      <alignment horizontal="center"/>
    </xf>
    <xf numFmtId="0" fontId="3" fillId="3" borderId="2" xfId="0" applyFont="1" applyFill="1" applyBorder="1" applyAlignment="1">
      <alignment horizontal="center"/>
    </xf>
    <xf numFmtId="0" fontId="3" fillId="3" borderId="7" xfId="0" applyFont="1" applyFill="1" applyBorder="1" applyAlignment="1">
      <alignment horizontal="center"/>
    </xf>
    <xf numFmtId="0" fontId="3" fillId="3" borderId="3" xfId="0" applyFont="1" applyFill="1" applyBorder="1" applyAlignment="1">
      <alignment horizontal="center"/>
    </xf>
    <xf numFmtId="0" fontId="4" fillId="3" borderId="5"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5" fillId="3" borderId="13" xfId="0" applyFont="1" applyFill="1" applyBorder="1" applyAlignment="1">
      <alignment horizontal="center" wrapText="1"/>
    </xf>
    <xf numFmtId="0" fontId="5" fillId="3" borderId="9" xfId="0" applyFont="1" applyFill="1" applyBorder="1" applyAlignment="1">
      <alignment horizontal="center" wrapText="1"/>
    </xf>
    <xf numFmtId="0" fontId="5" fillId="3" borderId="6" xfId="0" applyFont="1" applyFill="1" applyBorder="1" applyAlignment="1">
      <alignment horizontal="center" wrapText="1"/>
    </xf>
    <xf numFmtId="0" fontId="5" fillId="3" borderId="10" xfId="0" applyFont="1" applyFill="1" applyBorder="1" applyAlignment="1">
      <alignment horizontal="center" wrapText="1"/>
    </xf>
    <xf numFmtId="0" fontId="3" fillId="3"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5" fillId="3" borderId="1" xfId="0" applyFont="1" applyFill="1" applyBorder="1" applyAlignment="1">
      <alignment horizontal="center" vertical="center"/>
    </xf>
    <xf numFmtId="0" fontId="4" fillId="3" borderId="11" xfId="0" applyFont="1" applyFill="1" applyBorder="1" applyAlignment="1">
      <alignment horizontal="left" wrapText="1"/>
    </xf>
    <xf numFmtId="0" fontId="4" fillId="3" borderId="12" xfId="0" applyFont="1" applyFill="1" applyBorder="1" applyAlignment="1">
      <alignment horizontal="left" wrapText="1"/>
    </xf>
    <xf numFmtId="0" fontId="5" fillId="3" borderId="1" xfId="0" applyFont="1" applyFill="1" applyBorder="1" applyAlignment="1">
      <alignment horizontal="center" wrapText="1"/>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5" fillId="3" borderId="9" xfId="0" applyFont="1" applyFill="1" applyBorder="1" applyAlignment="1">
      <alignment horizontal="left" vertical="top"/>
    </xf>
    <xf numFmtId="0" fontId="5" fillId="3" borderId="6" xfId="0" applyFont="1" applyFill="1" applyBorder="1" applyAlignment="1">
      <alignment horizontal="left" vertical="top"/>
    </xf>
    <xf numFmtId="0" fontId="5" fillId="0" borderId="2" xfId="0" applyFont="1" applyBorder="1" applyAlignment="1">
      <alignment horizontal="center"/>
    </xf>
    <xf numFmtId="0" fontId="5" fillId="0" borderId="7" xfId="0" applyFont="1" applyBorder="1" applyAlignment="1">
      <alignment horizontal="center"/>
    </xf>
    <xf numFmtId="0" fontId="5" fillId="0" borderId="3" xfId="0" applyFont="1" applyBorder="1" applyAlignment="1">
      <alignment horizontal="center"/>
    </xf>
    <xf numFmtId="2" fontId="3" fillId="0" borderId="1" xfId="0" applyNumberFormat="1" applyFont="1" applyBorder="1" applyAlignment="1">
      <alignment horizontal="center" vertical="center"/>
    </xf>
    <xf numFmtId="0" fontId="4" fillId="8" borderId="1" xfId="0" applyFont="1" applyFill="1" applyBorder="1" applyAlignment="1">
      <alignment horizontal="center" vertical="center"/>
    </xf>
    <xf numFmtId="0" fontId="3" fillId="3" borderId="2" xfId="0" applyFont="1" applyFill="1" applyBorder="1" applyAlignment="1">
      <alignment horizontal="center" wrapText="1"/>
    </xf>
    <xf numFmtId="0" fontId="3" fillId="3" borderId="7" xfId="0" applyFont="1" applyFill="1" applyBorder="1" applyAlignment="1">
      <alignment horizontal="center" wrapText="1"/>
    </xf>
    <xf numFmtId="0" fontId="3" fillId="3" borderId="3" xfId="0" applyFont="1" applyFill="1" applyBorder="1" applyAlignment="1">
      <alignment horizontal="center" wrapText="1"/>
    </xf>
    <xf numFmtId="0" fontId="5" fillId="0" borderId="1" xfId="0" applyFont="1" applyBorder="1" applyAlignment="1">
      <alignment horizontal="left" vertical="center" wrapText="1"/>
    </xf>
    <xf numFmtId="0" fontId="7"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0" fillId="0" borderId="1" xfId="0" applyBorder="1" applyAlignment="1">
      <alignment horizontal="center"/>
    </xf>
    <xf numFmtId="0" fontId="6" fillId="3" borderId="2"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0" borderId="1" xfId="0"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2" fillId="8" borderId="1" xfId="0" applyFont="1" applyFill="1" applyBorder="1" applyAlignment="1">
      <alignment horizontal="center" vertical="center"/>
    </xf>
    <xf numFmtId="0" fontId="13" fillId="0" borderId="1" xfId="0" applyFont="1" applyBorder="1" applyAlignment="1">
      <alignment horizontal="left"/>
    </xf>
    <xf numFmtId="0" fontId="6" fillId="0" borderId="1" xfId="0" applyFont="1" applyBorder="1" applyAlignment="1">
      <alignment horizontal="center"/>
    </xf>
    <xf numFmtId="0" fontId="6" fillId="3" borderId="2" xfId="0" applyFont="1" applyFill="1" applyBorder="1" applyAlignment="1">
      <alignment horizontal="center"/>
    </xf>
    <xf numFmtId="0" fontId="6" fillId="3" borderId="7" xfId="0" applyFont="1" applyFill="1" applyBorder="1" applyAlignment="1">
      <alignment horizontal="center"/>
    </xf>
    <xf numFmtId="0" fontId="6" fillId="3" borderId="3" xfId="0" applyFont="1" applyFill="1" applyBorder="1" applyAlignment="1">
      <alignment horizontal="center"/>
    </xf>
    <xf numFmtId="0" fontId="6" fillId="0" borderId="2" xfId="0" applyFont="1" applyBorder="1" applyAlignment="1">
      <alignment horizontal="center"/>
    </xf>
    <xf numFmtId="0" fontId="6" fillId="0" borderId="7" xfId="0" applyFont="1" applyBorder="1" applyAlignment="1">
      <alignment horizontal="center"/>
    </xf>
    <xf numFmtId="0" fontId="6" fillId="0" borderId="3" xfId="0" applyFont="1" applyBorder="1" applyAlignment="1">
      <alignment horizontal="center"/>
    </xf>
    <xf numFmtId="0" fontId="7"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xf>
    <xf numFmtId="0" fontId="13" fillId="0" borderId="7" xfId="0" applyFont="1" applyBorder="1" applyAlignment="1">
      <alignment horizontal="left" vertical="center"/>
    </xf>
    <xf numFmtId="0" fontId="13" fillId="0" borderId="2" xfId="0" applyFont="1" applyBorder="1" applyAlignment="1">
      <alignment horizontal="center"/>
    </xf>
    <xf numFmtId="0" fontId="13" fillId="0" borderId="7" xfId="0" applyFont="1" applyBorder="1" applyAlignment="1">
      <alignment horizontal="center"/>
    </xf>
    <xf numFmtId="0" fontId="13" fillId="0" borderId="3" xfId="0" applyFont="1" applyBorder="1" applyAlignment="1">
      <alignment horizontal="center"/>
    </xf>
    <xf numFmtId="0" fontId="13" fillId="0" borderId="2" xfId="0" applyFont="1" applyBorder="1" applyAlignment="1">
      <alignment horizontal="left" vertical="center" wrapText="1"/>
    </xf>
    <xf numFmtId="0" fontId="13" fillId="0" borderId="7" xfId="0" applyFont="1" applyBorder="1" applyAlignment="1">
      <alignment horizontal="left" vertical="center" wrapText="1"/>
    </xf>
    <xf numFmtId="0" fontId="13" fillId="0" borderId="3" xfId="0" applyFont="1" applyBorder="1" applyAlignment="1">
      <alignment horizontal="left" vertical="center" wrapText="1"/>
    </xf>
    <xf numFmtId="0" fontId="13" fillId="0" borderId="2" xfId="0" applyFont="1" applyBorder="1" applyAlignment="1">
      <alignment horizontal="left"/>
    </xf>
    <xf numFmtId="0" fontId="13" fillId="0" borderId="7" xfId="0" applyFont="1" applyBorder="1" applyAlignment="1">
      <alignment horizontal="left"/>
    </xf>
    <xf numFmtId="0" fontId="13" fillId="0" borderId="3" xfId="0" applyFont="1" applyBorder="1" applyAlignment="1">
      <alignment horizontal="left"/>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0" fillId="0" borderId="1" xfId="0" applyBorder="1" applyAlignment="1">
      <alignment horizontal="center" vertical="center"/>
    </xf>
    <xf numFmtId="0" fontId="14" fillId="2" borderId="6" xfId="0" applyFont="1" applyFill="1" applyBorder="1" applyAlignment="1">
      <alignment horizontal="center" vertical="center" wrapText="1"/>
    </xf>
    <xf numFmtId="0" fontId="0" fillId="0" borderId="0" xfId="0" applyAlignment="1">
      <alignment horizontal="center" wrapText="1"/>
    </xf>
    <xf numFmtId="0" fontId="16" fillId="0" borderId="1" xfId="0" applyFont="1" applyBorder="1" applyAlignment="1">
      <alignment horizontal="center" vertical="center"/>
    </xf>
    <xf numFmtId="0" fontId="16" fillId="0" borderId="1" xfId="0" applyFont="1" applyBorder="1" applyAlignment="1">
      <alignment horizontal="center"/>
    </xf>
    <xf numFmtId="0" fontId="15" fillId="8" borderId="1" xfId="0" applyFont="1" applyFill="1" applyBorder="1" applyAlignment="1">
      <alignment horizontal="center" vertical="center"/>
    </xf>
    <xf numFmtId="0" fontId="16" fillId="0" borderId="1" xfId="0" applyFont="1" applyBorder="1" applyAlignment="1">
      <alignment horizontal="left" vertical="top" wrapText="1"/>
    </xf>
    <xf numFmtId="0" fontId="7" fillId="0" borderId="8" xfId="0" applyFont="1" applyBorder="1" applyAlignment="1">
      <alignment horizontal="center" vertical="center" textRotation="180"/>
    </xf>
    <xf numFmtId="0" fontId="16" fillId="0" borderId="12" xfId="0" applyFont="1" applyFill="1" applyBorder="1" applyAlignment="1">
      <alignment horizontal="left" vertical="center"/>
    </xf>
    <xf numFmtId="0" fontId="7" fillId="0" borderId="1" xfId="0" applyFont="1" applyBorder="1" applyAlignment="1">
      <alignment horizontal="center" vertical="center"/>
    </xf>
    <xf numFmtId="0" fontId="6" fillId="6" borderId="1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13" fillId="0" borderId="0" xfId="0" applyFont="1" applyBorder="1" applyAlignment="1">
      <alignment horizontal="left"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left" vertical="center"/>
    </xf>
    <xf numFmtId="0" fontId="7" fillId="2" borderId="7" xfId="0" applyFont="1" applyFill="1" applyBorder="1" applyAlignment="1">
      <alignment horizontal="left" vertical="center"/>
    </xf>
    <xf numFmtId="0" fontId="7" fillId="2" borderId="3" xfId="0" applyFont="1" applyFill="1" applyBorder="1" applyAlignment="1">
      <alignment horizontal="left" vertical="center"/>
    </xf>
    <xf numFmtId="0" fontId="13" fillId="6" borderId="9" xfId="0" applyFont="1" applyFill="1" applyBorder="1" applyAlignment="1">
      <alignment horizontal="center" vertical="center" textRotation="90" wrapText="1"/>
    </xf>
    <xf numFmtId="0" fontId="13" fillId="6" borderId="10" xfId="0" applyFont="1" applyFill="1" applyBorder="1" applyAlignment="1">
      <alignment horizontal="center" vertical="center" textRotation="90" wrapText="1"/>
    </xf>
    <xf numFmtId="0" fontId="7" fillId="8" borderId="5" xfId="0" applyFont="1" applyFill="1" applyBorder="1" applyAlignment="1">
      <alignment horizontal="center" vertical="center"/>
    </xf>
    <xf numFmtId="0" fontId="16" fillId="10"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0" borderId="7" xfId="0" applyFont="1" applyBorder="1" applyAlignment="1">
      <alignment horizontal="left" vertical="top"/>
    </xf>
  </cellXfs>
  <cellStyles count="2">
    <cellStyle name="Millares" xfId="1" builtinId="3"/>
    <cellStyle name="Normal" xfId="0" builtinId="0"/>
  </cellStyles>
  <dxfs count="0"/>
  <tableStyles count="0" defaultTableStyle="TableStyleMedium2" defaultPivotStyle="PivotStyleLight16"/>
  <colors>
    <mruColors>
      <color rgb="FFE9FE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49981</xdr:rowOff>
    </xdr:from>
    <xdr:to>
      <xdr:col>0</xdr:col>
      <xdr:colOff>342899</xdr:colOff>
      <xdr:row>1</xdr:row>
      <xdr:rowOff>209551</xdr:rowOff>
    </xdr:to>
    <xdr:pic>
      <xdr:nvPicPr>
        <xdr:cNvPr id="2" name="0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 y="49981"/>
          <a:ext cx="314324" cy="36912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49981</xdr:rowOff>
    </xdr:from>
    <xdr:to>
      <xdr:col>0</xdr:col>
      <xdr:colOff>390525</xdr:colOff>
      <xdr:row>1</xdr:row>
      <xdr:rowOff>209551</xdr:rowOff>
    </xdr:to>
    <xdr:pic>
      <xdr:nvPicPr>
        <xdr:cNvPr id="2" name="0 Imagen">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 y="49981"/>
          <a:ext cx="361950" cy="36912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131886</xdr:colOff>
      <xdr:row>0</xdr:row>
      <xdr:rowOff>27999</xdr:rowOff>
    </xdr:from>
    <xdr:to>
      <xdr:col>0</xdr:col>
      <xdr:colOff>468924</xdr:colOff>
      <xdr:row>1</xdr:row>
      <xdr:rowOff>187569</xdr:rowOff>
    </xdr:to>
    <xdr:pic>
      <xdr:nvPicPr>
        <xdr:cNvPr id="2" name="0 Imagen">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886" y="27999"/>
          <a:ext cx="337038" cy="372051"/>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167786</xdr:colOff>
      <xdr:row>0</xdr:row>
      <xdr:rowOff>28000</xdr:rowOff>
    </xdr:from>
    <xdr:to>
      <xdr:col>1</xdr:col>
      <xdr:colOff>141409</xdr:colOff>
      <xdr:row>1</xdr:row>
      <xdr:rowOff>187570</xdr:rowOff>
    </xdr:to>
    <xdr:pic>
      <xdr:nvPicPr>
        <xdr:cNvPr id="2" name="0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786" y="28000"/>
          <a:ext cx="361950" cy="372051"/>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131885</xdr:colOff>
      <xdr:row>0</xdr:row>
      <xdr:rowOff>27999</xdr:rowOff>
    </xdr:from>
    <xdr:to>
      <xdr:col>0</xdr:col>
      <xdr:colOff>523874</xdr:colOff>
      <xdr:row>1</xdr:row>
      <xdr:rowOff>187569</xdr:rowOff>
    </xdr:to>
    <xdr:pic>
      <xdr:nvPicPr>
        <xdr:cNvPr id="2" name="0 Imagen">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885" y="27999"/>
          <a:ext cx="391989" cy="36912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112834</xdr:colOff>
      <xdr:row>0</xdr:row>
      <xdr:rowOff>66099</xdr:rowOff>
    </xdr:from>
    <xdr:to>
      <xdr:col>1</xdr:col>
      <xdr:colOff>152399</xdr:colOff>
      <xdr:row>1</xdr:row>
      <xdr:rowOff>225669</xdr:rowOff>
    </xdr:to>
    <xdr:pic>
      <xdr:nvPicPr>
        <xdr:cNvPr id="2" name="0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2834" y="66099"/>
          <a:ext cx="382465" cy="36912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409575</xdr:colOff>
      <xdr:row>27</xdr:row>
      <xdr:rowOff>66675</xdr:rowOff>
    </xdr:from>
    <xdr:to>
      <xdr:col>3</xdr:col>
      <xdr:colOff>409575</xdr:colOff>
      <xdr:row>31</xdr:row>
      <xdr:rowOff>161925</xdr:rowOff>
    </xdr:to>
    <xdr:cxnSp macro="">
      <xdr:nvCxnSpPr>
        <xdr:cNvPr id="3" name="Conector recto de flecha 2">
          <a:extLst>
            <a:ext uri="{FF2B5EF4-FFF2-40B4-BE49-F238E27FC236}">
              <a16:creationId xmlns:a16="http://schemas.microsoft.com/office/drawing/2014/main" id="{00000000-0008-0000-0800-000003000000}"/>
            </a:ext>
          </a:extLst>
        </xdr:cNvPr>
        <xdr:cNvCxnSpPr/>
      </xdr:nvCxnSpPr>
      <xdr:spPr>
        <a:xfrm>
          <a:off x="2638425" y="3505200"/>
          <a:ext cx="0" cy="857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400050</xdr:colOff>
      <xdr:row>27</xdr:row>
      <xdr:rowOff>57150</xdr:rowOff>
    </xdr:from>
    <xdr:to>
      <xdr:col>5</xdr:col>
      <xdr:colOff>400050</xdr:colOff>
      <xdr:row>31</xdr:row>
      <xdr:rowOff>152400</xdr:rowOff>
    </xdr:to>
    <xdr:cxnSp macro="">
      <xdr:nvCxnSpPr>
        <xdr:cNvPr id="4" name="Conector recto de flecha 3">
          <a:extLst>
            <a:ext uri="{FF2B5EF4-FFF2-40B4-BE49-F238E27FC236}">
              <a16:creationId xmlns:a16="http://schemas.microsoft.com/office/drawing/2014/main" id="{00000000-0008-0000-0800-000004000000}"/>
            </a:ext>
          </a:extLst>
        </xdr:cNvPr>
        <xdr:cNvCxnSpPr/>
      </xdr:nvCxnSpPr>
      <xdr:spPr>
        <a:xfrm>
          <a:off x="4371975" y="3495675"/>
          <a:ext cx="0" cy="857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476250</xdr:colOff>
      <xdr:row>27</xdr:row>
      <xdr:rowOff>57150</xdr:rowOff>
    </xdr:from>
    <xdr:to>
      <xdr:col>4</xdr:col>
      <xdr:colOff>476250</xdr:colOff>
      <xdr:row>31</xdr:row>
      <xdr:rowOff>152400</xdr:rowOff>
    </xdr:to>
    <xdr:cxnSp macro="">
      <xdr:nvCxnSpPr>
        <xdr:cNvPr id="5" name="Conector recto de flecha 4">
          <a:extLst>
            <a:ext uri="{FF2B5EF4-FFF2-40B4-BE49-F238E27FC236}">
              <a16:creationId xmlns:a16="http://schemas.microsoft.com/office/drawing/2014/main" id="{00000000-0008-0000-0800-000005000000}"/>
            </a:ext>
          </a:extLst>
        </xdr:cNvPr>
        <xdr:cNvCxnSpPr/>
      </xdr:nvCxnSpPr>
      <xdr:spPr>
        <a:xfrm>
          <a:off x="3552825" y="3495675"/>
          <a:ext cx="0" cy="857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16</xdr:row>
      <xdr:rowOff>95250</xdr:rowOff>
    </xdr:from>
    <xdr:to>
      <xdr:col>5</xdr:col>
      <xdr:colOff>504825</xdr:colOff>
      <xdr:row>16</xdr:row>
      <xdr:rowOff>95250</xdr:rowOff>
    </xdr:to>
    <xdr:cxnSp macro="">
      <xdr:nvCxnSpPr>
        <xdr:cNvPr id="7" name="Conector recto de flecha 6">
          <a:extLst>
            <a:ext uri="{FF2B5EF4-FFF2-40B4-BE49-F238E27FC236}">
              <a16:creationId xmlns:a16="http://schemas.microsoft.com/office/drawing/2014/main" id="{00000000-0008-0000-0800-000007000000}"/>
            </a:ext>
          </a:extLst>
        </xdr:cNvPr>
        <xdr:cNvCxnSpPr/>
      </xdr:nvCxnSpPr>
      <xdr:spPr>
        <a:xfrm flipH="1">
          <a:off x="2505075" y="1352550"/>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17</xdr:row>
      <xdr:rowOff>95250</xdr:rowOff>
    </xdr:from>
    <xdr:to>
      <xdr:col>5</xdr:col>
      <xdr:colOff>504825</xdr:colOff>
      <xdr:row>17</xdr:row>
      <xdr:rowOff>95250</xdr:rowOff>
    </xdr:to>
    <xdr:cxnSp macro="">
      <xdr:nvCxnSpPr>
        <xdr:cNvPr id="8" name="Conector recto de flecha 7">
          <a:extLst>
            <a:ext uri="{FF2B5EF4-FFF2-40B4-BE49-F238E27FC236}">
              <a16:creationId xmlns:a16="http://schemas.microsoft.com/office/drawing/2014/main" id="{00000000-0008-0000-0800-000008000000}"/>
            </a:ext>
          </a:extLst>
        </xdr:cNvPr>
        <xdr:cNvCxnSpPr/>
      </xdr:nvCxnSpPr>
      <xdr:spPr>
        <a:xfrm flipH="1">
          <a:off x="2505075" y="1543050"/>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18</xdr:row>
      <xdr:rowOff>95250</xdr:rowOff>
    </xdr:from>
    <xdr:to>
      <xdr:col>5</xdr:col>
      <xdr:colOff>504825</xdr:colOff>
      <xdr:row>18</xdr:row>
      <xdr:rowOff>95250</xdr:rowOff>
    </xdr:to>
    <xdr:cxnSp macro="">
      <xdr:nvCxnSpPr>
        <xdr:cNvPr id="9" name="Conector recto de flecha 8">
          <a:extLst>
            <a:ext uri="{FF2B5EF4-FFF2-40B4-BE49-F238E27FC236}">
              <a16:creationId xmlns:a16="http://schemas.microsoft.com/office/drawing/2014/main" id="{00000000-0008-0000-0800-000009000000}"/>
            </a:ext>
          </a:extLst>
        </xdr:cNvPr>
        <xdr:cNvCxnSpPr/>
      </xdr:nvCxnSpPr>
      <xdr:spPr>
        <a:xfrm flipH="1">
          <a:off x="2505075" y="1733550"/>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19</xdr:row>
      <xdr:rowOff>104775</xdr:rowOff>
    </xdr:from>
    <xdr:to>
      <xdr:col>5</xdr:col>
      <xdr:colOff>504825</xdr:colOff>
      <xdr:row>19</xdr:row>
      <xdr:rowOff>104775</xdr:rowOff>
    </xdr:to>
    <xdr:cxnSp macro="">
      <xdr:nvCxnSpPr>
        <xdr:cNvPr id="10" name="Conector recto de flecha 9">
          <a:extLst>
            <a:ext uri="{FF2B5EF4-FFF2-40B4-BE49-F238E27FC236}">
              <a16:creationId xmlns:a16="http://schemas.microsoft.com/office/drawing/2014/main" id="{00000000-0008-0000-0800-00000A000000}"/>
            </a:ext>
          </a:extLst>
        </xdr:cNvPr>
        <xdr:cNvCxnSpPr/>
      </xdr:nvCxnSpPr>
      <xdr:spPr>
        <a:xfrm flipH="1">
          <a:off x="2505075" y="1933575"/>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112834</xdr:colOff>
      <xdr:row>0</xdr:row>
      <xdr:rowOff>66099</xdr:rowOff>
    </xdr:from>
    <xdr:to>
      <xdr:col>0</xdr:col>
      <xdr:colOff>398859</xdr:colOff>
      <xdr:row>1</xdr:row>
      <xdr:rowOff>148829</xdr:rowOff>
    </xdr:to>
    <xdr:pic>
      <xdr:nvPicPr>
        <xdr:cNvPr id="11" name="0 Imagen">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2834" y="66099"/>
          <a:ext cx="286025" cy="291089"/>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93784</xdr:colOff>
      <xdr:row>0</xdr:row>
      <xdr:rowOff>47049</xdr:rowOff>
    </xdr:from>
    <xdr:to>
      <xdr:col>1</xdr:col>
      <xdr:colOff>152400</xdr:colOff>
      <xdr:row>1</xdr:row>
      <xdr:rowOff>190500</xdr:rowOff>
    </xdr:to>
    <xdr:pic>
      <xdr:nvPicPr>
        <xdr:cNvPr id="2" name="0 Imagen">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3784" y="47049"/>
          <a:ext cx="401516" cy="353001"/>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118632</xdr:colOff>
      <xdr:row>0</xdr:row>
      <xdr:rowOff>30483</xdr:rowOff>
    </xdr:from>
    <xdr:to>
      <xdr:col>0</xdr:col>
      <xdr:colOff>504825</xdr:colOff>
      <xdr:row>1</xdr:row>
      <xdr:rowOff>235766</xdr:rowOff>
    </xdr:to>
    <xdr:pic>
      <xdr:nvPicPr>
        <xdr:cNvPr id="2" name="0 Imagen">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8632" y="30483"/>
          <a:ext cx="386193" cy="414833"/>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LANEA03\Downloads\Plan+Anticorrupcion+y+Atenci&#243;n+al+Ciudadano+Corregido+y+en+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Gestión de Riesgos"/>
      <sheetName val="Mapa de Riesgos de Corrupción"/>
      <sheetName val="Explicación de los campos"/>
      <sheetName val="Comprobación Riesgos Corrupción"/>
      <sheetName val="Hoja2"/>
      <sheetName val="Racionalizacion"/>
      <sheetName val="Rendición de Cuentas"/>
      <sheetName val="Servicio al ciudadano"/>
      <sheetName val="Transparencia "/>
      <sheetName val="Hoja3"/>
    </sheetNames>
    <sheetDataSet>
      <sheetData sheetId="0"/>
      <sheetData sheetId="1"/>
      <sheetData sheetId="2"/>
      <sheetData sheetId="3">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R23"/>
  <sheetViews>
    <sheetView tabSelected="1" view="pageBreakPreview" zoomScaleNormal="85" zoomScaleSheetLayoutView="100" workbookViewId="0">
      <selection activeCell="D16" sqref="D16"/>
    </sheetView>
  </sheetViews>
  <sheetFormatPr baseColWidth="10" defaultRowHeight="15"/>
  <cols>
    <col min="1" max="1" width="22.85546875" customWidth="1"/>
    <col min="2" max="2" width="8.5703125" customWidth="1"/>
    <col min="3" max="3" width="43.28515625" customWidth="1"/>
    <col min="4" max="4" width="28.5703125" customWidth="1"/>
    <col min="5" max="5" width="36.42578125" customWidth="1"/>
    <col min="6" max="6" width="18.7109375" customWidth="1"/>
    <col min="7" max="7" width="3.42578125" customWidth="1"/>
  </cols>
  <sheetData>
    <row r="1" spans="1:18" s="4" customFormat="1" ht="16.5" customHeight="1">
      <c r="A1" s="152" t="s">
        <v>434</v>
      </c>
      <c r="B1" s="152"/>
      <c r="C1" s="152"/>
      <c r="D1" s="152"/>
      <c r="E1" s="152"/>
      <c r="F1" s="152"/>
      <c r="G1" s="59"/>
      <c r="H1" s="60"/>
      <c r="I1" s="60"/>
      <c r="J1" s="60"/>
      <c r="K1" s="60"/>
      <c r="L1" s="60"/>
      <c r="M1" s="60"/>
      <c r="N1" s="60"/>
      <c r="O1" s="60"/>
      <c r="P1" s="60"/>
      <c r="Q1" s="60"/>
      <c r="R1" s="60"/>
    </row>
    <row r="2" spans="1:18" s="4" customFormat="1" ht="13.5" customHeight="1">
      <c r="A2" s="156" t="s">
        <v>409</v>
      </c>
      <c r="B2" s="156"/>
      <c r="C2" s="156"/>
      <c r="D2" s="156"/>
      <c r="E2" s="156"/>
      <c r="F2" s="156"/>
      <c r="G2" s="62"/>
    </row>
    <row r="3" spans="1:18" s="26" customFormat="1" ht="17.25" customHeight="1">
      <c r="A3" s="153" t="s">
        <v>415</v>
      </c>
      <c r="B3" s="154"/>
      <c r="C3" s="154"/>
      <c r="D3" s="154"/>
      <c r="E3" s="154"/>
      <c r="F3" s="154"/>
      <c r="G3" s="63"/>
    </row>
    <row r="4" spans="1:18" s="26" customFormat="1" ht="11.25">
      <c r="A4" s="119" t="s">
        <v>267</v>
      </c>
      <c r="B4" s="155" t="s">
        <v>268</v>
      </c>
      <c r="C4" s="155"/>
      <c r="D4" s="120" t="s">
        <v>269</v>
      </c>
      <c r="E4" s="119" t="s">
        <v>270</v>
      </c>
      <c r="F4" s="120" t="s">
        <v>271</v>
      </c>
      <c r="G4" s="63"/>
    </row>
    <row r="5" spans="1:18" s="26" customFormat="1" ht="36.75" customHeight="1">
      <c r="A5" s="147" t="s">
        <v>380</v>
      </c>
      <c r="B5" s="117" t="s">
        <v>272</v>
      </c>
      <c r="C5" s="116" t="s">
        <v>385</v>
      </c>
      <c r="D5" s="117" t="s">
        <v>375</v>
      </c>
      <c r="E5" s="117" t="s">
        <v>273</v>
      </c>
      <c r="F5" s="130" t="s">
        <v>438</v>
      </c>
      <c r="G5" s="63"/>
    </row>
    <row r="6" spans="1:18" s="26" customFormat="1" ht="24.75" customHeight="1">
      <c r="A6" s="148"/>
      <c r="B6" s="117" t="s">
        <v>274</v>
      </c>
      <c r="C6" s="116" t="s">
        <v>378</v>
      </c>
      <c r="D6" s="117" t="s">
        <v>275</v>
      </c>
      <c r="E6" s="117" t="s">
        <v>273</v>
      </c>
      <c r="F6" s="121">
        <v>43852</v>
      </c>
      <c r="G6" s="63"/>
    </row>
    <row r="7" spans="1:18" s="26" customFormat="1" ht="34.5" customHeight="1">
      <c r="A7" s="147" t="s">
        <v>381</v>
      </c>
      <c r="B7" s="117" t="s">
        <v>276</v>
      </c>
      <c r="C7" s="116" t="s">
        <v>376</v>
      </c>
      <c r="D7" s="117" t="s">
        <v>377</v>
      </c>
      <c r="E7" s="117" t="s">
        <v>273</v>
      </c>
      <c r="F7" s="130" t="s">
        <v>439</v>
      </c>
      <c r="G7" s="63"/>
    </row>
    <row r="8" spans="1:18" s="26" customFormat="1" ht="22.5">
      <c r="A8" s="148"/>
      <c r="B8" s="117" t="s">
        <v>277</v>
      </c>
      <c r="C8" s="125" t="s">
        <v>417</v>
      </c>
      <c r="D8" s="117" t="s">
        <v>374</v>
      </c>
      <c r="E8" s="117" t="s">
        <v>273</v>
      </c>
      <c r="F8" s="121" t="s">
        <v>435</v>
      </c>
      <c r="G8" s="63"/>
    </row>
    <row r="9" spans="1:18" s="26" customFormat="1" ht="33.75" customHeight="1">
      <c r="A9" s="116" t="s">
        <v>382</v>
      </c>
      <c r="B9" s="117" t="s">
        <v>278</v>
      </c>
      <c r="C9" s="116" t="s">
        <v>436</v>
      </c>
      <c r="D9" s="117" t="s">
        <v>379</v>
      </c>
      <c r="E9" s="117" t="s">
        <v>273</v>
      </c>
      <c r="F9" s="121">
        <v>43861</v>
      </c>
      <c r="G9" s="63"/>
    </row>
    <row r="10" spans="1:18" s="91" customFormat="1" ht="39" customHeight="1">
      <c r="A10" s="149" t="s">
        <v>383</v>
      </c>
      <c r="B10" s="122" t="s">
        <v>279</v>
      </c>
      <c r="C10" s="116" t="s">
        <v>370</v>
      </c>
      <c r="D10" s="117" t="s">
        <v>367</v>
      </c>
      <c r="E10" s="117" t="s">
        <v>368</v>
      </c>
      <c r="F10" s="117" t="s">
        <v>369</v>
      </c>
      <c r="G10" s="89"/>
    </row>
    <row r="11" spans="1:18" s="26" customFormat="1" ht="49.5" customHeight="1">
      <c r="A11" s="150"/>
      <c r="B11" s="117" t="s">
        <v>280</v>
      </c>
      <c r="C11" s="116" t="s">
        <v>371</v>
      </c>
      <c r="D11" s="117" t="s">
        <v>372</v>
      </c>
      <c r="E11" s="117" t="s">
        <v>273</v>
      </c>
      <c r="F11" s="118" t="s">
        <v>373</v>
      </c>
      <c r="G11" s="63"/>
    </row>
    <row r="12" spans="1:18" s="26" customFormat="1" ht="41.25" customHeight="1">
      <c r="A12" s="151"/>
      <c r="B12" s="117" t="s">
        <v>281</v>
      </c>
      <c r="C12" s="116" t="s">
        <v>437</v>
      </c>
      <c r="D12" s="117" t="s">
        <v>442</v>
      </c>
      <c r="E12" s="117" t="s">
        <v>273</v>
      </c>
      <c r="F12" s="118" t="s">
        <v>443</v>
      </c>
      <c r="G12" s="63"/>
    </row>
    <row r="13" spans="1:18" s="26" customFormat="1" ht="39" customHeight="1">
      <c r="A13" s="124" t="s">
        <v>384</v>
      </c>
      <c r="B13" s="117" t="s">
        <v>282</v>
      </c>
      <c r="C13" s="124" t="s">
        <v>416</v>
      </c>
      <c r="D13" s="117" t="s">
        <v>283</v>
      </c>
      <c r="E13" s="117" t="s">
        <v>284</v>
      </c>
      <c r="F13" s="118" t="s">
        <v>366</v>
      </c>
      <c r="G13" s="63"/>
    </row>
    <row r="14" spans="1:18" s="26" customFormat="1" ht="11.25">
      <c r="A14" s="123"/>
      <c r="B14" s="123"/>
      <c r="C14" s="123"/>
      <c r="D14" s="123"/>
      <c r="E14" s="123"/>
      <c r="F14" s="123"/>
      <c r="G14" s="63"/>
    </row>
    <row r="15" spans="1:18" s="26" customFormat="1" ht="11.25"/>
    <row r="16" spans="1:18" s="26" customFormat="1" ht="11.25"/>
    <row r="17" spans="10:10" s="26" customFormat="1" ht="11.25"/>
    <row r="18" spans="10:10" s="26" customFormat="1" ht="11.25"/>
    <row r="23" spans="10:10">
      <c r="J23" s="90"/>
    </row>
  </sheetData>
  <mergeCells count="7">
    <mergeCell ref="A7:A8"/>
    <mergeCell ref="A10:A12"/>
    <mergeCell ref="A1:F1"/>
    <mergeCell ref="A3:F3"/>
    <mergeCell ref="B4:C4"/>
    <mergeCell ref="A5:A6"/>
    <mergeCell ref="A2:F2"/>
  </mergeCells>
  <printOptions horizontalCentered="1"/>
  <pageMargins left="0.78740157480314965" right="0.62992125984251968" top="1.1811023622047245" bottom="0.78740157480314965" header="0.31496062992125984" footer="0.39370078740157483"/>
  <pageSetup scale="75" orientation="landscape" r:id="rId1"/>
  <headerFooter alignWithMargins="0">
    <oddHeader>&amp;L&amp;G</oddHeader>
    <oddFooter>&amp;L&amp;A&amp;C&amp;P de &amp;N&amp;R&amp;G</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4"/>
  <dimension ref="A1:AG45"/>
  <sheetViews>
    <sheetView view="pageBreakPreview" topLeftCell="A4" zoomScale="145" zoomScaleSheetLayoutView="145" workbookViewId="0">
      <selection activeCell="N9" sqref="N9"/>
    </sheetView>
  </sheetViews>
  <sheetFormatPr baseColWidth="10" defaultRowHeight="15"/>
  <cols>
    <col min="1" max="1" width="5.140625" customWidth="1"/>
    <col min="2" max="2" width="49.5703125" customWidth="1"/>
    <col min="3" max="6" width="3.7109375" customWidth="1"/>
    <col min="7" max="8" width="4.7109375" customWidth="1"/>
    <col min="9" max="10" width="3.7109375" customWidth="1"/>
    <col min="11" max="11" width="22.7109375" customWidth="1"/>
    <col min="12" max="12" width="11.85546875" customWidth="1"/>
    <col min="13" max="13" width="12.7109375" customWidth="1"/>
  </cols>
  <sheetData>
    <row r="1" spans="1:33" s="88" customFormat="1" ht="16.5" customHeight="1">
      <c r="A1" s="152" t="s">
        <v>418</v>
      </c>
      <c r="B1" s="152"/>
      <c r="C1" s="152"/>
      <c r="D1" s="152"/>
      <c r="E1" s="152"/>
      <c r="F1" s="152"/>
      <c r="G1" s="152"/>
      <c r="H1" s="152"/>
      <c r="I1" s="152"/>
      <c r="J1" s="152"/>
      <c r="K1" s="152"/>
      <c r="L1" s="152"/>
      <c r="M1" s="152"/>
      <c r="N1" s="111"/>
      <c r="O1" s="111"/>
      <c r="P1" s="111"/>
      <c r="Q1" s="111"/>
      <c r="R1" s="111"/>
      <c r="S1" s="111"/>
      <c r="T1" s="111"/>
      <c r="U1" s="111"/>
      <c r="V1" s="111"/>
      <c r="W1" s="111"/>
      <c r="X1" s="111"/>
      <c r="Y1" s="111"/>
      <c r="Z1" s="111"/>
      <c r="AA1" s="111"/>
      <c r="AB1" s="111"/>
      <c r="AC1" s="111"/>
      <c r="AD1" s="111"/>
    </row>
    <row r="2" spans="1:33" s="88" customFormat="1" ht="19.5" customHeight="1">
      <c r="A2" s="291" t="s">
        <v>409</v>
      </c>
      <c r="B2" s="291"/>
      <c r="C2" s="291"/>
      <c r="D2" s="291"/>
      <c r="E2" s="291"/>
      <c r="F2" s="291"/>
      <c r="G2" s="291"/>
      <c r="H2" s="291"/>
      <c r="I2" s="291"/>
      <c r="J2" s="291"/>
      <c r="K2" s="291"/>
      <c r="L2" s="291"/>
      <c r="M2" s="291"/>
      <c r="N2" s="84"/>
      <c r="O2" s="84"/>
      <c r="P2" s="84"/>
      <c r="Q2" s="84"/>
      <c r="R2" s="84"/>
      <c r="S2" s="84"/>
      <c r="T2" s="84"/>
      <c r="U2" s="84"/>
      <c r="V2" s="84"/>
      <c r="W2" s="84"/>
      <c r="X2" s="84"/>
      <c r="Y2" s="84"/>
      <c r="Z2" s="84"/>
      <c r="AA2" s="84"/>
      <c r="AB2" s="84"/>
      <c r="AC2" s="84"/>
      <c r="AD2" s="84"/>
      <c r="AE2" s="84"/>
      <c r="AF2" s="84"/>
      <c r="AG2" s="84"/>
    </row>
    <row r="3" spans="1:33" ht="23.25" customHeight="1">
      <c r="A3" s="309" t="s">
        <v>401</v>
      </c>
      <c r="B3" s="309"/>
      <c r="C3" s="309"/>
      <c r="D3" s="309"/>
      <c r="E3" s="309"/>
      <c r="F3" s="309"/>
      <c r="G3" s="309"/>
      <c r="H3" s="309"/>
      <c r="I3" s="309"/>
      <c r="J3" s="309"/>
      <c r="K3" s="309"/>
      <c r="L3" s="309"/>
      <c r="M3" s="309"/>
    </row>
    <row r="4" spans="1:33" ht="17.25" customHeight="1">
      <c r="A4" s="103"/>
      <c r="B4" s="104" t="s">
        <v>402</v>
      </c>
      <c r="C4" s="104"/>
      <c r="D4" s="104"/>
      <c r="E4" s="104"/>
      <c r="F4" s="104"/>
      <c r="G4" s="104"/>
      <c r="H4" s="104"/>
      <c r="I4" s="104"/>
      <c r="J4" s="105"/>
      <c r="K4" s="304" t="s">
        <v>403</v>
      </c>
      <c r="L4" s="305"/>
      <c r="M4" s="306"/>
    </row>
    <row r="5" spans="1:33" ht="123.75" customHeight="1">
      <c r="A5" s="300" t="s">
        <v>295</v>
      </c>
      <c r="B5" s="300" t="s">
        <v>0</v>
      </c>
      <c r="C5" s="307" t="s">
        <v>404</v>
      </c>
      <c r="D5" s="308"/>
      <c r="E5" s="307" t="s">
        <v>405</v>
      </c>
      <c r="F5" s="308"/>
      <c r="G5" s="307" t="s">
        <v>406</v>
      </c>
      <c r="H5" s="308"/>
      <c r="I5" s="307" t="s">
        <v>407</v>
      </c>
      <c r="J5" s="308"/>
      <c r="K5" s="300" t="s">
        <v>262</v>
      </c>
      <c r="L5" s="300" t="s">
        <v>285</v>
      </c>
      <c r="M5" s="300" t="s">
        <v>408</v>
      </c>
    </row>
    <row r="6" spans="1:33" ht="15" customHeight="1">
      <c r="A6" s="301"/>
      <c r="B6" s="301"/>
      <c r="C6" s="106" t="s">
        <v>13</v>
      </c>
      <c r="D6" s="106" t="s">
        <v>14</v>
      </c>
      <c r="E6" s="106" t="s">
        <v>13</v>
      </c>
      <c r="F6" s="106" t="s">
        <v>14</v>
      </c>
      <c r="G6" s="106" t="s">
        <v>13</v>
      </c>
      <c r="H6" s="106" t="s">
        <v>14</v>
      </c>
      <c r="I6" s="106" t="s">
        <v>13</v>
      </c>
      <c r="J6" s="106" t="s">
        <v>14</v>
      </c>
      <c r="K6" s="301"/>
      <c r="L6" s="301"/>
      <c r="M6" s="301"/>
    </row>
    <row r="7" spans="1:33" ht="15" customHeight="1">
      <c r="A7" s="41"/>
      <c r="B7" s="41" t="str">
        <f>+'Mapa Riesgos Corrupción 2020'!A10</f>
        <v>Direccionamiento Estrategico</v>
      </c>
      <c r="C7" s="107"/>
      <c r="D7" s="107"/>
      <c r="E7" s="107"/>
      <c r="F7" s="107"/>
      <c r="G7" s="107"/>
      <c r="H7" s="107"/>
      <c r="I7" s="107"/>
      <c r="J7" s="107"/>
      <c r="K7" s="108"/>
      <c r="L7" s="108"/>
      <c r="M7" s="108"/>
    </row>
    <row r="8" spans="1:33" ht="22.5">
      <c r="A8" s="92">
        <v>1</v>
      </c>
      <c r="B8" s="93" t="str">
        <f>+'Mapa Riesgos Corrupción 2020'!C10</f>
        <v>Concentración de autoridad o exceso de poder u omisión de sus obligaciones</v>
      </c>
      <c r="C8" s="36"/>
      <c r="D8" s="36"/>
      <c r="E8" s="36"/>
      <c r="F8" s="36"/>
      <c r="G8" s="36"/>
      <c r="H8" s="36"/>
      <c r="I8" s="36"/>
      <c r="J8" s="36"/>
      <c r="K8" s="1"/>
      <c r="L8" s="1"/>
      <c r="M8" s="1"/>
    </row>
    <row r="9" spans="1:33" ht="15.75" customHeight="1">
      <c r="A9" s="92">
        <v>2</v>
      </c>
      <c r="B9" s="129" t="str">
        <f>+'Mapa Riesgos Corrupción 2020'!C11</f>
        <v>Extralimitación de funciones.</v>
      </c>
      <c r="C9" s="36"/>
      <c r="D9" s="36"/>
      <c r="E9" s="36"/>
      <c r="F9" s="36"/>
      <c r="G9" s="36"/>
      <c r="H9" s="36"/>
      <c r="I9" s="36"/>
      <c r="J9" s="36"/>
      <c r="K9" s="1"/>
      <c r="L9" s="1"/>
      <c r="M9" s="1"/>
    </row>
    <row r="10" spans="1:33" ht="14.25" customHeight="1">
      <c r="A10" s="92">
        <v>3</v>
      </c>
      <c r="B10" s="129" t="str">
        <f>+'Mapa Riesgos Corrupción 2020'!C12</f>
        <v>canales de comunicación deficientes</v>
      </c>
      <c r="C10" s="36"/>
      <c r="D10" s="36"/>
      <c r="E10" s="36"/>
      <c r="F10" s="36"/>
      <c r="G10" s="36"/>
      <c r="H10" s="36"/>
      <c r="I10" s="36"/>
      <c r="J10" s="36"/>
      <c r="K10" s="1"/>
      <c r="L10" s="1"/>
      <c r="M10" s="1"/>
    </row>
    <row r="11" spans="1:33" ht="15.75" customHeight="1">
      <c r="A11" s="92">
        <v>4</v>
      </c>
      <c r="B11" s="129" t="str">
        <f>+'Mapa Riesgos Corrupción 2020'!C13</f>
        <v>Amiguismo y clientelismo.</v>
      </c>
      <c r="C11" s="36"/>
      <c r="D11" s="36"/>
      <c r="E11" s="36"/>
      <c r="F11" s="36"/>
      <c r="G11" s="36"/>
      <c r="H11" s="36"/>
      <c r="I11" s="36"/>
      <c r="J11" s="36"/>
      <c r="K11" s="1"/>
      <c r="L11" s="1"/>
      <c r="M11" s="1"/>
    </row>
    <row r="12" spans="1:33" ht="15.75" customHeight="1">
      <c r="A12" s="92">
        <v>5</v>
      </c>
      <c r="B12" s="129" t="str">
        <f>+'Mapa Riesgos Corrupción 2020'!C14</f>
        <v>Soborno (Cohecho).</v>
      </c>
      <c r="C12" s="36"/>
      <c r="D12" s="36"/>
      <c r="E12" s="36"/>
      <c r="F12" s="36"/>
      <c r="G12" s="36"/>
      <c r="H12" s="36"/>
      <c r="I12" s="36"/>
      <c r="J12" s="36"/>
      <c r="K12" s="1"/>
      <c r="L12" s="1"/>
      <c r="M12" s="1"/>
    </row>
    <row r="13" spans="1:33" ht="13.5" customHeight="1">
      <c r="A13" s="92">
        <v>6</v>
      </c>
      <c r="B13" s="129" t="str">
        <f>+'Mapa Riesgos Corrupción 2020'!C15</f>
        <v>Trafico de influencias</v>
      </c>
      <c r="C13" s="36"/>
      <c r="D13" s="36"/>
      <c r="E13" s="36"/>
      <c r="F13" s="36"/>
      <c r="G13" s="36"/>
      <c r="H13" s="36"/>
      <c r="I13" s="36"/>
      <c r="J13" s="36"/>
      <c r="K13" s="1"/>
      <c r="L13" s="1"/>
      <c r="M13" s="1"/>
    </row>
    <row r="14" spans="1:33">
      <c r="A14" s="92"/>
      <c r="B14" s="41" t="str">
        <f>+'Mapa Riesgos Corrupción 2020'!A16</f>
        <v>Gestión para la Articulación Institucional</v>
      </c>
      <c r="C14" s="108"/>
      <c r="D14" s="108"/>
      <c r="E14" s="108"/>
      <c r="F14" s="108"/>
      <c r="G14" s="108"/>
      <c r="H14" s="108"/>
      <c r="I14" s="108"/>
      <c r="J14" s="108"/>
      <c r="K14" s="108"/>
      <c r="L14" s="108"/>
      <c r="M14" s="108"/>
    </row>
    <row r="15" spans="1:33" ht="22.5">
      <c r="A15" s="92">
        <v>7</v>
      </c>
      <c r="B15" s="129" t="str">
        <f>+'Mapa Riesgos Corrupción 2020'!C16</f>
        <v>Demora e inadecuado servicio en la  expedición de pasaportes</v>
      </c>
      <c r="C15" s="1"/>
      <c r="D15" s="1"/>
      <c r="E15" s="1"/>
      <c r="F15" s="1"/>
      <c r="G15" s="1"/>
      <c r="H15" s="1"/>
      <c r="I15" s="1"/>
      <c r="J15" s="1"/>
      <c r="K15" s="1"/>
      <c r="L15" s="1"/>
      <c r="M15" s="1"/>
    </row>
    <row r="16" spans="1:33">
      <c r="A16" s="92"/>
      <c r="B16" s="41" t="str">
        <f>+'Mapa Riesgos Corrupción 2020'!A17</f>
        <v>Infraestructura y Hábitat</v>
      </c>
      <c r="C16" s="108"/>
      <c r="D16" s="108"/>
      <c r="E16" s="108"/>
      <c r="F16" s="108"/>
      <c r="G16" s="108"/>
      <c r="H16" s="108"/>
      <c r="I16" s="108"/>
      <c r="J16" s="108"/>
      <c r="K16" s="108"/>
      <c r="L16" s="108"/>
      <c r="M16" s="108"/>
    </row>
    <row r="17" spans="1:13" ht="24.75" customHeight="1">
      <c r="A17" s="92">
        <v>8</v>
      </c>
      <c r="B17" s="129" t="str">
        <f>+'Mapa Riesgos Corrupción 2020'!C17</f>
        <v>Excesivo tiempo por parte de terceros, (internos y externos) en la emisión de conceptos que retrasan la ejecución de obras</v>
      </c>
      <c r="C17" s="1"/>
      <c r="D17" s="1"/>
      <c r="E17" s="1"/>
      <c r="F17" s="1"/>
      <c r="G17" s="1"/>
      <c r="H17" s="1"/>
      <c r="I17" s="1"/>
      <c r="J17" s="1"/>
      <c r="K17" s="1"/>
      <c r="L17" s="1"/>
      <c r="M17" s="1"/>
    </row>
    <row r="18" spans="1:13">
      <c r="A18" s="92"/>
      <c r="B18" s="41" t="str">
        <f>+'Mapa Riesgos Corrupción 2020'!A22</f>
        <v>Adquisición de Bienes y Servicios</v>
      </c>
      <c r="C18" s="108"/>
      <c r="D18" s="108"/>
      <c r="E18" s="108"/>
      <c r="F18" s="108"/>
      <c r="G18" s="108"/>
      <c r="H18" s="108"/>
      <c r="I18" s="108"/>
      <c r="J18" s="108"/>
      <c r="K18" s="108"/>
      <c r="L18" s="108"/>
      <c r="M18" s="108"/>
    </row>
    <row r="19" spans="1:13" ht="22.5">
      <c r="A19" s="92">
        <v>9</v>
      </c>
      <c r="B19" s="39" t="str">
        <f>+'Mapa Riesgos Corrupción 2020'!C22</f>
        <v>Pliegos de condiciones  hechos  a la medida de una firma en particular.</v>
      </c>
      <c r="C19" s="1"/>
      <c r="D19" s="1"/>
      <c r="E19" s="1"/>
      <c r="F19" s="1"/>
      <c r="G19" s="1"/>
      <c r="H19" s="1"/>
      <c r="I19" s="1"/>
      <c r="J19" s="1"/>
      <c r="K19" s="1"/>
      <c r="L19" s="1"/>
      <c r="M19" s="1"/>
    </row>
    <row r="20" spans="1:13" ht="22.5">
      <c r="A20" s="92">
        <v>10</v>
      </c>
      <c r="B20" s="39" t="str">
        <f>+'Mapa Riesgos Corrupción 2020'!C23</f>
        <v>Proyección de presupuestos con sobre costos para beneficiar a futuros contratistas</v>
      </c>
      <c r="C20" s="1"/>
      <c r="D20" s="1"/>
      <c r="E20" s="1"/>
      <c r="F20" s="1"/>
      <c r="G20" s="1"/>
      <c r="H20" s="1"/>
      <c r="I20" s="1"/>
      <c r="J20" s="1"/>
      <c r="K20" s="1"/>
      <c r="L20" s="1"/>
      <c r="M20" s="1"/>
    </row>
    <row r="21" spans="1:13">
      <c r="A21" s="92">
        <v>11</v>
      </c>
      <c r="B21" s="39" t="str">
        <f>+'Mapa Riesgos Corrupción 2020'!C24</f>
        <v>Direccionar a empresas de papel determinados proyectos</v>
      </c>
      <c r="C21" s="1"/>
      <c r="D21" s="1"/>
      <c r="E21" s="1"/>
      <c r="F21" s="1"/>
      <c r="G21" s="1"/>
      <c r="H21" s="1"/>
      <c r="I21" s="1"/>
      <c r="J21" s="1"/>
      <c r="K21" s="1"/>
      <c r="L21" s="1"/>
      <c r="M21" s="1"/>
    </row>
    <row r="22" spans="1:13">
      <c r="A22" s="92"/>
      <c r="B22" s="41" t="str">
        <f>+'Mapa Riesgos Corrupción 2020'!A25</f>
        <v>Seguridad Jurídica</v>
      </c>
      <c r="C22" s="108"/>
      <c r="D22" s="108"/>
      <c r="E22" s="108"/>
      <c r="F22" s="108"/>
      <c r="G22" s="108"/>
      <c r="H22" s="108"/>
      <c r="I22" s="108"/>
      <c r="J22" s="108"/>
      <c r="K22" s="108"/>
      <c r="L22" s="108"/>
      <c r="M22" s="108"/>
    </row>
    <row r="23" spans="1:13" ht="22.5">
      <c r="A23" s="92">
        <v>12</v>
      </c>
      <c r="B23" s="39" t="str">
        <f>+'Mapa Riesgos Corrupción 2020'!C25</f>
        <v>Pérdida de información vital para para la defensa de la administración</v>
      </c>
      <c r="C23" s="1"/>
      <c r="D23" s="1"/>
      <c r="E23" s="1"/>
      <c r="F23" s="1"/>
      <c r="G23" s="1"/>
      <c r="H23" s="1"/>
      <c r="I23" s="1"/>
      <c r="J23" s="1"/>
      <c r="K23" s="1"/>
      <c r="L23" s="1"/>
      <c r="M23" s="1"/>
    </row>
    <row r="24" spans="1:13" ht="22.5">
      <c r="A24" s="92">
        <v>13</v>
      </c>
      <c r="B24" s="39" t="str">
        <f>+'Mapa Riesgos Corrupción 2020'!C26</f>
        <v xml:space="preserve">No ejercer la adecuada defensa de los intereses de la administración </v>
      </c>
      <c r="C24" s="1"/>
      <c r="D24" s="1"/>
      <c r="E24" s="1"/>
      <c r="F24" s="1"/>
      <c r="G24" s="1"/>
      <c r="H24" s="1"/>
      <c r="I24" s="1"/>
      <c r="J24" s="1"/>
      <c r="K24" s="1"/>
      <c r="L24" s="1"/>
      <c r="M24" s="1"/>
    </row>
    <row r="25" spans="1:13">
      <c r="A25" s="109"/>
      <c r="B25" s="110"/>
      <c r="C25" s="51"/>
      <c r="D25" s="51"/>
      <c r="E25" s="51"/>
      <c r="F25" s="51"/>
      <c r="G25" s="51"/>
      <c r="H25" s="51"/>
      <c r="I25" s="51"/>
      <c r="J25" s="51"/>
      <c r="K25" s="51"/>
      <c r="L25" s="51"/>
      <c r="M25" s="51"/>
    </row>
    <row r="26" spans="1:13" ht="23.25" customHeight="1">
      <c r="A26" s="303" t="s">
        <v>401</v>
      </c>
      <c r="B26" s="303"/>
      <c r="C26" s="303"/>
      <c r="D26" s="303"/>
      <c r="E26" s="303"/>
      <c r="F26" s="303"/>
      <c r="G26" s="303"/>
      <c r="H26" s="303"/>
      <c r="I26" s="303"/>
      <c r="J26" s="303"/>
      <c r="K26" s="303"/>
      <c r="L26" s="303"/>
      <c r="M26" s="303"/>
    </row>
    <row r="27" spans="1:13" ht="17.25" customHeight="1">
      <c r="A27" s="103"/>
      <c r="B27" s="104" t="s">
        <v>402</v>
      </c>
      <c r="C27" s="104"/>
      <c r="D27" s="104"/>
      <c r="E27" s="104"/>
      <c r="F27" s="104"/>
      <c r="G27" s="104"/>
      <c r="H27" s="104"/>
      <c r="I27" s="104"/>
      <c r="J27" s="105"/>
      <c r="K27" s="304" t="s">
        <v>403</v>
      </c>
      <c r="L27" s="305"/>
      <c r="M27" s="306"/>
    </row>
    <row r="28" spans="1:13" ht="123.75" customHeight="1">
      <c r="A28" s="300" t="s">
        <v>295</v>
      </c>
      <c r="B28" s="300" t="s">
        <v>0</v>
      </c>
      <c r="C28" s="307" t="s">
        <v>404</v>
      </c>
      <c r="D28" s="308"/>
      <c r="E28" s="307" t="s">
        <v>405</v>
      </c>
      <c r="F28" s="308"/>
      <c r="G28" s="307" t="s">
        <v>406</v>
      </c>
      <c r="H28" s="308"/>
      <c r="I28" s="307" t="s">
        <v>407</v>
      </c>
      <c r="J28" s="308"/>
      <c r="K28" s="300" t="s">
        <v>262</v>
      </c>
      <c r="L28" s="300" t="s">
        <v>285</v>
      </c>
      <c r="M28" s="300" t="s">
        <v>408</v>
      </c>
    </row>
    <row r="29" spans="1:13" ht="15" customHeight="1">
      <c r="A29" s="301"/>
      <c r="B29" s="301"/>
      <c r="C29" s="106" t="s">
        <v>13</v>
      </c>
      <c r="D29" s="106" t="s">
        <v>14</v>
      </c>
      <c r="E29" s="106" t="s">
        <v>13</v>
      </c>
      <c r="F29" s="106" t="s">
        <v>14</v>
      </c>
      <c r="G29" s="106" t="s">
        <v>13</v>
      </c>
      <c r="H29" s="106" t="s">
        <v>14</v>
      </c>
      <c r="I29" s="106" t="s">
        <v>13</v>
      </c>
      <c r="J29" s="106" t="s">
        <v>14</v>
      </c>
      <c r="K29" s="301"/>
      <c r="L29" s="301"/>
      <c r="M29" s="301"/>
    </row>
    <row r="30" spans="1:13">
      <c r="A30" s="92"/>
      <c r="B30" s="41" t="str">
        <f>+'Mapa Riesgos Corrupción 2020'!A27</f>
        <v>Provisión de recursos para la mejora continua</v>
      </c>
      <c r="C30" s="108"/>
      <c r="D30" s="108"/>
      <c r="E30" s="108"/>
      <c r="F30" s="108"/>
      <c r="G30" s="108"/>
      <c r="H30" s="108"/>
      <c r="I30" s="108"/>
      <c r="J30" s="108"/>
      <c r="K30" s="108"/>
      <c r="L30" s="108"/>
      <c r="M30" s="108"/>
    </row>
    <row r="31" spans="1:13" ht="24" customHeight="1">
      <c r="A31" s="92">
        <v>14</v>
      </c>
      <c r="B31" s="39" t="str">
        <f>+'Mapa Riesgos Corrupción 2020'!C27</f>
        <v>Incumplimiento de la Ley 909 de 2004 y del Acuerdo 137 de 2010</v>
      </c>
      <c r="C31" s="1"/>
      <c r="D31" s="1"/>
      <c r="E31" s="1"/>
      <c r="F31" s="1"/>
      <c r="G31" s="1"/>
      <c r="H31" s="1"/>
      <c r="I31" s="1"/>
      <c r="J31" s="1"/>
      <c r="K31" s="1"/>
      <c r="L31" s="1"/>
      <c r="M31" s="1"/>
    </row>
    <row r="32" spans="1:13" ht="22.5">
      <c r="A32" s="92">
        <v>15</v>
      </c>
      <c r="B32" s="39" t="str">
        <f>+'Mapa Riesgos Corrupción 2020'!C28</f>
        <v>Incumplimiento de la Ley 909 de 2004 y del Decreto 1227 de 2005</v>
      </c>
      <c r="C32" s="1"/>
      <c r="D32" s="1"/>
      <c r="E32" s="1"/>
      <c r="F32" s="1"/>
      <c r="G32" s="1"/>
      <c r="H32" s="1"/>
      <c r="I32" s="1"/>
      <c r="J32" s="1"/>
      <c r="K32" s="1"/>
      <c r="L32" s="1"/>
      <c r="M32" s="1"/>
    </row>
    <row r="33" spans="1:13" ht="22.5">
      <c r="A33" s="92">
        <v>16</v>
      </c>
      <c r="B33" s="39" t="str">
        <f>+'Mapa Riesgos Corrupción 2020'!C29</f>
        <v xml:space="preserve">Posibles deficiencias en liquidación  de  Parafiscales y Seguridad Social </v>
      </c>
      <c r="C33" s="1"/>
      <c r="D33" s="1"/>
      <c r="E33" s="1"/>
      <c r="F33" s="1"/>
      <c r="G33" s="1"/>
      <c r="H33" s="1"/>
      <c r="I33" s="1"/>
      <c r="J33" s="1"/>
      <c r="K33" s="1"/>
      <c r="L33" s="1"/>
      <c r="M33" s="1"/>
    </row>
    <row r="34" spans="1:13" ht="23.25" customHeight="1">
      <c r="A34" s="92">
        <v>17</v>
      </c>
      <c r="B34" s="39" t="str">
        <f>+'Mapa Riesgos Corrupción 2020'!C35</f>
        <v>Pérdida de expedientes de contratos de prestación de servicios</v>
      </c>
      <c r="C34" s="1"/>
      <c r="D34" s="1"/>
      <c r="E34" s="1"/>
      <c r="F34" s="1"/>
      <c r="G34" s="1"/>
      <c r="H34" s="1"/>
      <c r="I34" s="1"/>
      <c r="J34" s="1"/>
      <c r="K34" s="1"/>
      <c r="L34" s="1"/>
      <c r="M34" s="1"/>
    </row>
    <row r="35" spans="1:13" ht="57.75" customHeight="1">
      <c r="A35" s="92">
        <v>18</v>
      </c>
      <c r="B35" s="39" t="str">
        <f>+'Mapa Riesgos Corrupción 2020'!C36</f>
        <v>Atrasos en los siguientes trámites realizados por el Fondo de Pensiones: Nomina, en publicación de edicto, Revisión de supervivencia, no pagar cuotas partes en los tiempos previstos, no pagar los bonos pensionales, inconsistencia en PASIVOCOL</v>
      </c>
      <c r="C35" s="1"/>
      <c r="D35" s="1"/>
      <c r="E35" s="1"/>
      <c r="F35" s="1"/>
      <c r="G35" s="1"/>
      <c r="H35" s="1"/>
      <c r="I35" s="1"/>
      <c r="J35" s="1"/>
      <c r="K35" s="1"/>
      <c r="L35" s="1"/>
      <c r="M35" s="1"/>
    </row>
    <row r="36" spans="1:13">
      <c r="A36" s="92"/>
      <c r="B36" s="41" t="str">
        <f>+'Mapa Riesgos Corrupción 2020'!A37</f>
        <v>Adquisición Bienes y Servicios</v>
      </c>
      <c r="C36" s="108"/>
      <c r="D36" s="108"/>
      <c r="E36" s="108"/>
      <c r="F36" s="108"/>
      <c r="G36" s="108"/>
      <c r="H36" s="108"/>
      <c r="I36" s="108"/>
      <c r="J36" s="108"/>
      <c r="K36" s="108"/>
      <c r="L36" s="108"/>
      <c r="M36" s="108"/>
    </row>
    <row r="37" spans="1:13" ht="22.5" customHeight="1">
      <c r="A37" s="92">
        <v>19</v>
      </c>
      <c r="B37" s="39" t="str">
        <f>+'Mapa Riesgos Corrupción 2020'!C37</f>
        <v>Inconsistencias en el recibo y entrega de elementos al almacén</v>
      </c>
      <c r="C37" s="1"/>
      <c r="D37" s="1"/>
      <c r="E37" s="1"/>
      <c r="F37" s="1"/>
      <c r="G37" s="1"/>
      <c r="H37" s="1"/>
      <c r="I37" s="1"/>
      <c r="J37" s="1"/>
      <c r="K37" s="1"/>
      <c r="L37" s="1"/>
      <c r="M37" s="1"/>
    </row>
    <row r="38" spans="1:13">
      <c r="A38" s="92"/>
      <c r="B38" s="41" t="str">
        <f>+'Mapa Riesgos Corrupción 2020'!A38</f>
        <v>Gestión Archivística y documental</v>
      </c>
      <c r="C38" s="108"/>
      <c r="D38" s="108"/>
      <c r="E38" s="108"/>
      <c r="F38" s="108"/>
      <c r="G38" s="108"/>
      <c r="H38" s="108"/>
      <c r="I38" s="108"/>
      <c r="J38" s="108"/>
      <c r="K38" s="108"/>
      <c r="L38" s="108"/>
      <c r="M38" s="108"/>
    </row>
    <row r="39" spans="1:13">
      <c r="A39" s="92">
        <v>20</v>
      </c>
      <c r="B39" s="39" t="s">
        <v>73</v>
      </c>
      <c r="C39" s="1"/>
      <c r="D39" s="1"/>
      <c r="E39" s="1"/>
      <c r="F39" s="1"/>
      <c r="G39" s="1"/>
      <c r="H39" s="1"/>
      <c r="I39" s="1"/>
      <c r="J39" s="1"/>
      <c r="K39" s="1"/>
      <c r="L39" s="1"/>
      <c r="M39" s="1"/>
    </row>
    <row r="40" spans="1:13">
      <c r="A40" s="92"/>
      <c r="B40" s="41" t="str">
        <f>+'Mapa Riesgos Corrupción 2020'!A39</f>
        <v>Evaluación y Seguimiento</v>
      </c>
      <c r="C40" s="108"/>
      <c r="D40" s="108"/>
      <c r="E40" s="108"/>
      <c r="F40" s="108"/>
      <c r="G40" s="108"/>
      <c r="H40" s="108"/>
      <c r="I40" s="108"/>
      <c r="J40" s="108"/>
      <c r="K40" s="108"/>
      <c r="L40" s="108"/>
      <c r="M40" s="108"/>
    </row>
    <row r="41" spans="1:13">
      <c r="A41" s="92">
        <v>21</v>
      </c>
      <c r="B41" s="39" t="str">
        <f>+'Mapa Riesgos Corrupción 2020'!C39</f>
        <v>Insuficiencia de personal para realizar las labores del proceso</v>
      </c>
      <c r="C41" s="1"/>
      <c r="D41" s="1"/>
      <c r="E41" s="1"/>
      <c r="F41" s="1"/>
      <c r="G41" s="1"/>
      <c r="H41" s="1"/>
      <c r="I41" s="1"/>
      <c r="J41" s="1"/>
      <c r="K41" s="1"/>
      <c r="L41" s="1"/>
      <c r="M41" s="1"/>
    </row>
    <row r="42" spans="1:13" ht="23.25" customHeight="1">
      <c r="A42" s="92">
        <v>22</v>
      </c>
      <c r="B42" s="39" t="str">
        <f>+'Mapa Riesgos Corrupción 2020'!C40</f>
        <v>Falta de recursos para la sostenibilidad del sistema en cuanto a la difusión, socialización y sensibilización.</v>
      </c>
      <c r="C42" s="1"/>
      <c r="D42" s="1"/>
      <c r="E42" s="1"/>
      <c r="F42" s="1"/>
      <c r="G42" s="1"/>
      <c r="H42" s="1"/>
      <c r="I42" s="1"/>
      <c r="J42" s="1"/>
      <c r="K42" s="1"/>
      <c r="L42" s="1"/>
      <c r="M42" s="1"/>
    </row>
    <row r="43" spans="1:13">
      <c r="A43" s="92">
        <v>23</v>
      </c>
      <c r="B43" s="39" t="str">
        <f>+'Mapa Riesgos Corrupción 2020'!C41</f>
        <v>Bajos niveles de control y autocontrol</v>
      </c>
      <c r="C43" s="1"/>
      <c r="D43" s="1"/>
      <c r="E43" s="1"/>
      <c r="F43" s="1"/>
      <c r="G43" s="1"/>
      <c r="H43" s="1"/>
      <c r="I43" s="1"/>
      <c r="J43" s="1"/>
      <c r="K43" s="1"/>
      <c r="L43" s="1"/>
      <c r="M43" s="1"/>
    </row>
    <row r="44" spans="1:13" ht="15" customHeight="1">
      <c r="A44" s="302"/>
      <c r="B44" s="302"/>
      <c r="C44" s="302"/>
      <c r="D44" s="302"/>
      <c r="E44" s="302"/>
      <c r="F44" s="302"/>
      <c r="G44" s="302"/>
      <c r="H44" s="302"/>
      <c r="I44" s="302"/>
      <c r="J44" s="302"/>
      <c r="K44" s="302"/>
      <c r="L44" s="302"/>
      <c r="M44" s="302"/>
    </row>
    <row r="45" spans="1:13">
      <c r="A45" s="302"/>
      <c r="B45" s="302"/>
      <c r="C45" s="302"/>
      <c r="D45" s="302"/>
      <c r="E45" s="302"/>
      <c r="F45" s="302"/>
      <c r="G45" s="302"/>
      <c r="H45" s="302"/>
      <c r="I45" s="302"/>
      <c r="J45" s="302"/>
      <c r="K45" s="302"/>
      <c r="L45" s="302"/>
      <c r="M45" s="302"/>
    </row>
  </sheetData>
  <mergeCells count="25">
    <mergeCell ref="K4:M4"/>
    <mergeCell ref="A5:A6"/>
    <mergeCell ref="B5:B6"/>
    <mergeCell ref="C5:D5"/>
    <mergeCell ref="E5:F5"/>
    <mergeCell ref="G5:H5"/>
    <mergeCell ref="I5:J5"/>
    <mergeCell ref="K5:K6"/>
    <mergeCell ref="L5:L6"/>
    <mergeCell ref="L28:L29"/>
    <mergeCell ref="M28:M29"/>
    <mergeCell ref="A44:M45"/>
    <mergeCell ref="A1:M1"/>
    <mergeCell ref="A2:M2"/>
    <mergeCell ref="M5:M6"/>
    <mergeCell ref="A26:M26"/>
    <mergeCell ref="K27:M27"/>
    <mergeCell ref="A28:A29"/>
    <mergeCell ref="B28:B29"/>
    <mergeCell ref="C28:D28"/>
    <mergeCell ref="E28:F28"/>
    <mergeCell ref="G28:H28"/>
    <mergeCell ref="I28:J28"/>
    <mergeCell ref="K28:K29"/>
    <mergeCell ref="A3:M3"/>
  </mergeCells>
  <printOptions horizontalCentered="1"/>
  <pageMargins left="0.23622047244094491" right="0.23622047244094491" top="0.74803149606299213" bottom="0.74803149606299213" header="0.31496062992125984" footer="0.31496062992125984"/>
  <pageSetup scale="93" orientation="landscape" r:id="rId1"/>
  <rowBreaks count="1" manualBreakCount="1">
    <brk id="25" max="12"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5"/>
  <dimension ref="A1:AG30"/>
  <sheetViews>
    <sheetView view="pageBreakPreview" zoomScale="150" zoomScaleSheetLayoutView="150" workbookViewId="0">
      <selection activeCell="F8" sqref="F8"/>
    </sheetView>
  </sheetViews>
  <sheetFormatPr baseColWidth="10" defaultRowHeight="15"/>
  <cols>
    <col min="1" max="1" width="22.140625" style="142" customWidth="1"/>
    <col min="2" max="2" width="18.140625" style="142" customWidth="1"/>
    <col min="3" max="3" width="22.85546875" style="142" customWidth="1"/>
    <col min="4" max="4" width="15.5703125" customWidth="1"/>
    <col min="5" max="5" width="14.42578125" customWidth="1"/>
    <col min="6" max="6" width="18.42578125" customWidth="1"/>
    <col min="7" max="7" width="15" customWidth="1"/>
    <col min="8" max="8" width="17.5703125" customWidth="1"/>
    <col min="9" max="9" width="3.42578125" customWidth="1"/>
  </cols>
  <sheetData>
    <row r="1" spans="1:33" s="88" customFormat="1" ht="16.5" customHeight="1">
      <c r="A1" s="152" t="s">
        <v>418</v>
      </c>
      <c r="B1" s="152"/>
      <c r="C1" s="152"/>
      <c r="D1" s="152"/>
      <c r="E1" s="152"/>
      <c r="F1" s="152"/>
      <c r="G1" s="152"/>
      <c r="H1" s="152"/>
      <c r="I1" s="111"/>
      <c r="J1" s="111"/>
      <c r="K1" s="111"/>
      <c r="L1" s="111"/>
      <c r="M1" s="111"/>
      <c r="N1" s="111"/>
      <c r="O1" s="111"/>
      <c r="P1" s="111"/>
      <c r="Q1" s="111"/>
      <c r="R1" s="111"/>
      <c r="S1" s="111"/>
      <c r="T1" s="111"/>
      <c r="U1" s="111"/>
      <c r="V1" s="111"/>
      <c r="W1" s="111"/>
      <c r="X1" s="111"/>
      <c r="Y1" s="111"/>
      <c r="Z1" s="111"/>
      <c r="AA1" s="111"/>
      <c r="AB1" s="111"/>
      <c r="AC1" s="111"/>
      <c r="AD1" s="111"/>
    </row>
    <row r="2" spans="1:33" s="88" customFormat="1" ht="19.5" customHeight="1">
      <c r="A2" s="190" t="s">
        <v>409</v>
      </c>
      <c r="B2" s="190"/>
      <c r="C2" s="190"/>
      <c r="D2" s="190"/>
      <c r="E2" s="190"/>
      <c r="F2" s="190"/>
      <c r="G2" s="190"/>
      <c r="H2" s="190"/>
      <c r="I2" s="84"/>
      <c r="J2" s="84"/>
      <c r="K2" s="84"/>
      <c r="L2" s="84"/>
      <c r="M2" s="84"/>
      <c r="N2" s="84"/>
      <c r="O2" s="84"/>
      <c r="P2" s="84"/>
      <c r="Q2" s="84"/>
      <c r="R2" s="84"/>
      <c r="S2" s="84"/>
      <c r="T2" s="84"/>
      <c r="U2" s="84"/>
      <c r="V2" s="84"/>
      <c r="W2" s="84"/>
      <c r="X2" s="84"/>
      <c r="Y2" s="84"/>
      <c r="Z2" s="84"/>
      <c r="AA2" s="84"/>
      <c r="AB2" s="84"/>
      <c r="AC2" s="84"/>
      <c r="AD2" s="84"/>
      <c r="AE2" s="84"/>
      <c r="AF2" s="84"/>
      <c r="AG2" s="84"/>
    </row>
    <row r="3" spans="1:33" ht="27" customHeight="1">
      <c r="A3" s="311" t="s">
        <v>265</v>
      </c>
      <c r="B3" s="311"/>
      <c r="C3" s="311"/>
      <c r="D3" s="311"/>
      <c r="E3" s="311"/>
      <c r="F3" s="311"/>
      <c r="G3" s="311"/>
      <c r="H3" s="311"/>
    </row>
    <row r="4" spans="1:33" ht="18.75" customHeight="1">
      <c r="A4" s="312" t="s">
        <v>266</v>
      </c>
      <c r="B4" s="312"/>
      <c r="C4" s="141"/>
      <c r="D4" s="42"/>
      <c r="E4" s="42"/>
      <c r="F4" s="42"/>
      <c r="G4" s="42" t="s">
        <v>146</v>
      </c>
      <c r="H4" s="42"/>
    </row>
    <row r="5" spans="1:33" ht="15" customHeight="1">
      <c r="A5" s="141"/>
      <c r="B5" s="141"/>
      <c r="C5" s="141"/>
      <c r="D5" s="42"/>
      <c r="E5" s="42"/>
      <c r="F5" s="42"/>
      <c r="G5" s="42"/>
      <c r="H5" s="42"/>
    </row>
    <row r="6" spans="1:33" s="144" customFormat="1">
      <c r="A6" s="310" t="s">
        <v>263</v>
      </c>
      <c r="B6" s="310"/>
      <c r="C6" s="310"/>
      <c r="D6" s="310" t="s">
        <v>264</v>
      </c>
      <c r="E6" s="310"/>
      <c r="F6" s="310" t="s">
        <v>153</v>
      </c>
      <c r="G6" s="310"/>
      <c r="H6" s="310"/>
    </row>
    <row r="7" spans="1:33" s="144" customFormat="1" ht="29.25" customHeight="1">
      <c r="A7" s="143" t="s">
        <v>151</v>
      </c>
      <c r="B7" s="143" t="s">
        <v>35</v>
      </c>
      <c r="C7" s="143" t="s">
        <v>257</v>
      </c>
      <c r="D7" s="143" t="s">
        <v>258</v>
      </c>
      <c r="E7" s="143" t="s">
        <v>259</v>
      </c>
      <c r="F7" s="143" t="s">
        <v>260</v>
      </c>
      <c r="G7" s="143" t="s">
        <v>261</v>
      </c>
      <c r="H7" s="143" t="s">
        <v>262</v>
      </c>
    </row>
    <row r="8" spans="1:33" ht="78" customHeight="1">
      <c r="A8" s="135" t="str">
        <f>+'Identificación riesgo corrupció'!C5</f>
        <v xml:space="preserve">Falta de  confianza del líder en su equipo de trabajo  al inicio de labor.  </v>
      </c>
      <c r="B8" s="135" t="str">
        <f>+'Identificación riesgo corrupció'!D5</f>
        <v>Concentración de autoridad o exceso de poder u omisión de sus obligaciones</v>
      </c>
      <c r="C8" s="135" t="str">
        <f>+'Mapa Riesgos Corrupción 2020'!M10</f>
        <v>Jornada de armonización y reconocimiento de las funciones y calidades del equipo de planta</v>
      </c>
      <c r="D8" s="57"/>
      <c r="E8" s="57"/>
      <c r="F8" s="57"/>
      <c r="G8" s="57"/>
      <c r="H8" s="57"/>
    </row>
    <row r="9" spans="1:33" ht="83.25" customHeight="1">
      <c r="A9" s="135" t="str">
        <f>+'Identificación riesgo corrupció'!C6</f>
        <v>Desconocimiento  del manual  de funciones,  la normatividad vigente y la ley de competencias.</v>
      </c>
      <c r="B9" s="135" t="str">
        <f>+'Identificación riesgo corrupció'!D6</f>
        <v>Extralimitación de funciones.</v>
      </c>
      <c r="C9" s="135" t="str">
        <f>+'Mapa Riesgos Corrupción 2020'!M11</f>
        <v>Jornada de inducción y reinducción a los servidores públicos  sobre las funciones del cargo.</v>
      </c>
      <c r="D9" s="57"/>
      <c r="E9" s="57"/>
      <c r="F9" s="57"/>
      <c r="G9" s="57"/>
      <c r="H9" s="57"/>
    </row>
    <row r="10" spans="1:33" ht="81.75" customHeight="1">
      <c r="A10" s="135" t="str">
        <f>+'Identificación riesgo corrupció'!C7</f>
        <v xml:space="preserve">Falta de liderazgo  y sensibilización para el adecuado uso de herramientas tecnológicas. </v>
      </c>
      <c r="B10" s="135" t="str">
        <f>+'Identificación riesgo corrupció'!D7</f>
        <v>canales de comunicación deficientes</v>
      </c>
      <c r="C10" s="135" t="str">
        <f>+'Mapa Riesgos Corrupción 2020'!M12</f>
        <v>Fortalecer y ajustar los  procedimientos del plan de comunicaciones en la entidad.</v>
      </c>
      <c r="D10" s="57"/>
      <c r="E10" s="57"/>
      <c r="F10" s="57"/>
      <c r="G10" s="57"/>
      <c r="H10" s="57"/>
    </row>
    <row r="11" spans="1:33" ht="80.25" customHeight="1">
      <c r="A11" s="135" t="str">
        <f>+'Identificación riesgo corrupció'!C8</f>
        <v>Falta de valores éticos, desconocimiento de la normatividad contractual, estatuto anticorrupción y código único disciplinario</v>
      </c>
      <c r="B11" s="135" t="str">
        <f>+'Identificación riesgo corrupció'!D8</f>
        <v>Amiguismo y clientelismo.</v>
      </c>
      <c r="C11" s="135" t="str">
        <f>+'Mapa Riesgos Corrupción 2020'!M13</f>
        <v>Estandarizar los criterios de selección en los pliegos de condiciones para cada modalidad  de contratación</v>
      </c>
      <c r="D11" s="57"/>
      <c r="E11" s="57"/>
      <c r="F11" s="57"/>
      <c r="G11" s="57"/>
      <c r="H11" s="57"/>
    </row>
    <row r="12" spans="1:33" ht="70.5" customHeight="1">
      <c r="A12" s="135" t="str">
        <f>+'Identificación riesgo corrupció'!C9</f>
        <v>Deficientes valores éticos en la comunidad</v>
      </c>
      <c r="B12" s="135" t="str">
        <f>+'Identificación riesgo corrupció'!D9</f>
        <v>Soborno (Cohecho).</v>
      </c>
      <c r="C12" s="135" t="str">
        <f>+'Mapa Riesgos Corrupción 2020'!M14</f>
        <v>Realizar jornadas de sensibilización a servidores públicos  sobre los principios éticos.</v>
      </c>
      <c r="D12" s="57"/>
      <c r="E12" s="57"/>
      <c r="F12" s="57"/>
      <c r="G12" s="57"/>
      <c r="H12" s="57"/>
    </row>
    <row r="13" spans="1:33" ht="58.5" customHeight="1">
      <c r="A13" s="135" t="str">
        <f>+'Identificación riesgo corrupció'!C10</f>
        <v>Permisibilidad en la aplicación de los procedimientos internos de la entidad</v>
      </c>
      <c r="B13" s="135" t="str">
        <f>+'Identificación riesgo corrupció'!D10</f>
        <v>Trafico de influencias</v>
      </c>
      <c r="C13" s="135" t="str">
        <f>+'Mapa Riesgos Corrupción 2020'!M15</f>
        <v>Realizar jornadas de sensibilización sobre los delitos contra la administración pública</v>
      </c>
      <c r="D13" s="57"/>
      <c r="E13" s="57"/>
      <c r="F13" s="57"/>
      <c r="G13" s="57"/>
      <c r="H13" s="57"/>
    </row>
    <row r="14" spans="1:33" ht="70.5" customHeight="1">
      <c r="A14" s="135" t="str">
        <f>+'Identificación riesgo corrupció'!C11</f>
        <v>Deficiente red del servicio de internet</v>
      </c>
      <c r="B14" s="135" t="str">
        <f>+'Identificación riesgo corrupció'!D11</f>
        <v>Demora e inadecuado servicio en la  expedición de pasaportes</v>
      </c>
      <c r="C14" s="135" t="str">
        <f>+'Mapa Riesgos Corrupción 2020'!M16</f>
        <v>Monitoreo y mantenimiento al servicio de internet</v>
      </c>
      <c r="D14" s="57"/>
      <c r="E14" s="57"/>
      <c r="F14" s="57"/>
      <c r="G14" s="57"/>
      <c r="H14" s="57"/>
    </row>
    <row r="15" spans="1:33" ht="109.5" customHeight="1">
      <c r="A15" s="135" t="str">
        <f>+'Identificación riesgo corrupció'!C12</f>
        <v>Necesidad de interactuar con un agente externo</v>
      </c>
      <c r="B15" s="135" t="str">
        <f>+'Identificación riesgo corrupció'!D12</f>
        <v>Excesivo tiempo por parte de terceros, (internos y externos) en la emisión de conceptos que retrasan la ejecución de obras</v>
      </c>
      <c r="C15" s="135" t="str">
        <f>+'Mapa Riesgos Corrupción 2020'!M17</f>
        <v>• Coordinación con las entidades para establecer fechas y tiempos para la entrega de los conceptos</v>
      </c>
      <c r="D15" s="57"/>
      <c r="E15" s="57"/>
      <c r="F15" s="57"/>
      <c r="G15" s="57"/>
      <c r="H15" s="57"/>
    </row>
    <row r="16" spans="1:33" ht="81.75" customHeight="1">
      <c r="A16" s="135" t="str">
        <f>+'Identificación riesgo corrupció'!C13</f>
        <v>Dadivas por parte de los contratistas a los funcionarios del área de contratación</v>
      </c>
      <c r="B16" s="135" t="str">
        <f>+'Identificación riesgo corrupció'!D13</f>
        <v>Pliegos de condiciones  hechos  a la medida de una firma en particular.</v>
      </c>
      <c r="C16" s="135" t="str">
        <f>+'Mapa Riesgos Corrupción 2020'!M22</f>
        <v>Hacer estudios de las concdiciones del proyecto y establecer una metodología sobre los históricos de cotnratación</v>
      </c>
      <c r="D16" s="57"/>
      <c r="E16" s="57"/>
      <c r="F16" s="57"/>
      <c r="G16" s="57"/>
      <c r="H16" s="57"/>
    </row>
    <row r="17" spans="1:8" ht="125.25" customHeight="1">
      <c r="A17" s="135" t="str">
        <f>+'Identificación riesgo corrupció'!C14</f>
        <v>Dadivas por parte de los contratistas a los funcionarios del área de contratación</v>
      </c>
      <c r="B17" s="135" t="str">
        <f>+'Identificación riesgo corrupció'!D14</f>
        <v>Proyección de presupuestos con sobre costos para beneficiar a futuros contratistas</v>
      </c>
      <c r="C17" s="135" t="str">
        <f>+'Mapa Riesgos Corrupción 2020'!M23</f>
        <v>Listado  de Precios de referencia oficial
Revisión  de una muestra representativa de proyectos  con iguales ítems para verificar si tienen el mismo rango establecidos en la lista de precios de referencia</v>
      </c>
      <c r="D17" s="57"/>
      <c r="E17" s="57"/>
      <c r="F17" s="57"/>
      <c r="G17" s="57"/>
      <c r="H17" s="57"/>
    </row>
    <row r="18" spans="1:8" ht="98.25" customHeight="1">
      <c r="A18" s="135" t="str">
        <f>+'Identificación riesgo corrupció'!C15</f>
        <v>Dadivas por parte de los contratistas a los funcionarios del área de contratación</v>
      </c>
      <c r="B18" s="135" t="str">
        <f>+'Identificación riesgo corrupció'!D15</f>
        <v>Direccionar a empresas de papel determinados proyectos</v>
      </c>
      <c r="C18" s="135" t="str">
        <f>+'Mapa Riesgos Corrupción 2020'!M24</f>
        <v xml:space="preserve">Estimación de las estadisticas de  verificación física de las empresas contratadas 
Lista de chequeo y/o calificación de proponentes
</v>
      </c>
      <c r="D18" s="57"/>
      <c r="E18" s="57"/>
      <c r="F18" s="57"/>
      <c r="G18" s="57"/>
      <c r="H18" s="57"/>
    </row>
    <row r="19" spans="1:8" ht="69.75" customHeight="1">
      <c r="A19" s="135" t="str">
        <f>+'Identificación riesgo corrupció'!C18</f>
        <v>Perdida del proceso judicial</v>
      </c>
      <c r="B19" s="135" t="str">
        <f>+'Identificación riesgo corrupció'!D18</f>
        <v>Pérdida de información vital para para la defensa de la administración</v>
      </c>
      <c r="C19" s="135" t="str">
        <f>+'Mapa Riesgos Corrupción 2020'!M25</f>
        <v>Realización de copias de seguridad mensuales, Proceso de Gestión de TIC, caracterizado e implementado</v>
      </c>
      <c r="D19" s="57"/>
      <c r="E19" s="57"/>
      <c r="F19" s="57"/>
      <c r="G19" s="57"/>
      <c r="H19" s="57"/>
    </row>
    <row r="20" spans="1:8" ht="113.25" customHeight="1">
      <c r="A20" s="135" t="str">
        <f>+'Identificación riesgo corrupció'!C19</f>
        <v>Negligencia,  falta de defensa técnica</v>
      </c>
      <c r="B20" s="135" t="str">
        <f>+'Identificación riesgo corrupció'!D19</f>
        <v xml:space="preserve">No ejercer la adecuada defensa de los intereses de la administración </v>
      </c>
      <c r="C20" s="135" t="str">
        <f>+'Mapa Riesgos Corrupción 2020'!M26</f>
        <v>incluir como obligación específica en el conrato de los abogados externos la entrega de documentos relacionados con sus actuaciones en defensa de los intereses del departamento.</v>
      </c>
      <c r="D20" s="57"/>
      <c r="E20" s="57"/>
      <c r="F20" s="57"/>
      <c r="G20" s="57"/>
      <c r="H20" s="57"/>
    </row>
    <row r="21" spans="1:8" ht="51">
      <c r="A21" s="135" t="str">
        <f>+'Identificación riesgo corrupció'!C20</f>
        <v>Falta de compromiso del evaluador y del evaluado</v>
      </c>
      <c r="B21" s="135" t="str">
        <f>+'Identificación riesgo corrupció'!D20</f>
        <v>Incumplimiento de la Ley 909 de 2004 y del Acuerdo 137 de 2010</v>
      </c>
      <c r="C21" s="135" t="str">
        <f>+'Mapa Riesgos Corrupción 2020'!M27</f>
        <v xml:space="preserve">• Jornada de capacitación.   </v>
      </c>
      <c r="D21" s="57"/>
      <c r="E21" s="57"/>
      <c r="F21" s="57"/>
      <c r="G21" s="57"/>
      <c r="H21" s="57"/>
    </row>
    <row r="22" spans="1:8" ht="153">
      <c r="A22" s="135" t="str">
        <f>+'Identificación riesgo corrupció'!C21</f>
        <v>Falta de compromiso del evaluador y del evaluado</v>
      </c>
      <c r="B22" s="135" t="str">
        <f>+'Identificación riesgo corrupció'!D21</f>
        <v>Incumplimiento de la Ley 909 de 2004 y del Decreto 1227 de 2005</v>
      </c>
      <c r="C22" s="135" t="str">
        <f>+'Mapa Riesgos Corrupción 2020'!M28</f>
        <v>• Aplicar métodos participativos que permitan identificar las necesidades de capacitación de los funcionarios con el objeto de crear un plan que fortalezca las competencias y conocimientos del Recurso Humano de la Gobernación</v>
      </c>
      <c r="D22" s="57"/>
      <c r="E22" s="57"/>
      <c r="F22" s="57"/>
      <c r="G22" s="57"/>
      <c r="H22" s="57"/>
    </row>
    <row r="23" spans="1:8" ht="51">
      <c r="A23" s="135" t="str">
        <f>+'Identificación riesgo corrupció'!C22</f>
        <v>Deficiencias en el aplicativo o software.
Desconocimiento de la normatividad</v>
      </c>
      <c r="B23" s="135" t="str">
        <f>+'Identificación riesgo corrupció'!D22</f>
        <v xml:space="preserve">Posibles deficiencias en liquidación  de  Parafiscales y Seguridad Social </v>
      </c>
      <c r="C23" s="135" t="str">
        <f>+'Mapa Riesgos Corrupción 2020'!M29</f>
        <v>• Actualizar el software de acuerdo a la normatividad vigente</v>
      </c>
      <c r="D23" s="57"/>
      <c r="E23" s="57"/>
      <c r="F23" s="57"/>
      <c r="G23" s="57"/>
      <c r="H23" s="57"/>
    </row>
    <row r="24" spans="1:8" ht="76.5">
      <c r="A24" s="135" t="str">
        <f>+'Identificación riesgo corrupció'!C23</f>
        <v>Falta de custodia del archivo.
Desorganización de los expedientes</v>
      </c>
      <c r="B24" s="135" t="str">
        <f>+'Identificación riesgo corrupció'!D23</f>
        <v>Pérdida de expedientes de contratos de prestación de servicios</v>
      </c>
      <c r="C24" s="135" t="str">
        <f>+'Mapa Riesgos Corrupción 2020'!M36</f>
        <v>Adquisición de un software para liquidación de nómina *Contratar 2 servidores de apoyo para la oportuna atención a las solicitudes, *</v>
      </c>
      <c r="D24" s="57"/>
      <c r="E24" s="57"/>
      <c r="F24" s="57"/>
      <c r="G24" s="57"/>
      <c r="H24" s="57"/>
    </row>
    <row r="25" spans="1:8" ht="191.25">
      <c r="A25" s="135" t="str">
        <f>+'Identificación riesgo corrupció'!C24</f>
        <v>No se cuente con recursos en el rubro de cuotas-partes para el pago</v>
      </c>
      <c r="B25" s="135" t="str">
        <f>+'Identificación riesgo corrupció'!D24</f>
        <v>Atrasos en los siguientes trámites realizados por el Fondo de Pensiones: Nomina, en publicación de edicto, Revisión de supervivencia, no pagar cuotas partes en los tiempos previstos, no pagar los bonos pensionales, inconsistencia en PASIVOCOL</v>
      </c>
      <c r="C25" s="135" t="str">
        <f>+'Mapa Riesgos Corrupción 2020'!M37</f>
        <v>* Hacer entrega oportuna de los bienes  a través de comodatos * Adecuar instalaciones para el almacenamiento y protección de los bienes</v>
      </c>
      <c r="D25" s="57"/>
      <c r="E25" s="57"/>
      <c r="F25" s="57"/>
      <c r="G25" s="57"/>
      <c r="H25" s="57"/>
    </row>
    <row r="26" spans="1:8" ht="89.25">
      <c r="A26" s="135" t="str">
        <f>+'Identificación riesgo corrupció'!C25</f>
        <v>Dadivas por parte de los contratistas a los funcionarios del área de Almacen</v>
      </c>
      <c r="B26" s="135" t="str">
        <f>+'Identificación riesgo corrupció'!D25</f>
        <v>Inconsistencias en el recibo y entrega de elementos al almacén</v>
      </c>
      <c r="C26" s="135" t="str">
        <f>+'Mapa Riesgos Corrupción 2020'!M38</f>
        <v>• Fortalecimiento del Plan de Mantenimiento Preventivo y Correctivo de los equipos de alarma, Capacitaciones en el manejo y uso de los sistemas de alarma</v>
      </c>
      <c r="D26" s="57"/>
      <c r="E26" s="57"/>
      <c r="F26" s="57"/>
      <c r="G26" s="57"/>
      <c r="H26" s="57"/>
    </row>
    <row r="27" spans="1:8" ht="51">
      <c r="A27" s="135" t="str">
        <f>+'Identificación riesgo corrupció'!C26</f>
        <v>Deficiente Sistema de Monitoreo y alarma de la Dependencia</v>
      </c>
      <c r="B27" s="135" t="str">
        <f>+'Identificación riesgo corrupció'!D26</f>
        <v>Deficiente sistema de Monitoreo y alarma de la dependencia</v>
      </c>
      <c r="C27" s="135" t="str">
        <f>+'Mapa Riesgos Corrupción 2020'!M39</f>
        <v>• Dar cumplimiento al Pla Anticorrupción</v>
      </c>
      <c r="D27" s="57"/>
      <c r="E27" s="57"/>
      <c r="F27" s="57"/>
      <c r="G27" s="57"/>
      <c r="H27" s="57"/>
    </row>
    <row r="28" spans="1:8" ht="63.75">
      <c r="A28" s="135" t="str">
        <f>+'Identificación riesgo corrupció'!C27</f>
        <v xml:space="preserve">Falta de recursos </v>
      </c>
      <c r="B28" s="135" t="str">
        <f>+'Identificación riesgo corrupció'!D27</f>
        <v>Insuficiencia de personal para realizar las labores del proceso</v>
      </c>
      <c r="C28" s="135" t="str">
        <f>+'Mapa Riesgos Corrupción 2020'!M40</f>
        <v>• asignación de recursos  en el Presupuesto anual de la entidad un rubro para la sostenibilidad del sistema</v>
      </c>
      <c r="D28" s="57"/>
      <c r="E28" s="57"/>
      <c r="F28" s="57"/>
      <c r="G28" s="57"/>
      <c r="H28" s="57"/>
    </row>
    <row r="29" spans="1:8" ht="89.25">
      <c r="A29" s="135" t="str">
        <f>+'Identificación riesgo corrupció'!C28</f>
        <v xml:space="preserve">Falta de recursos </v>
      </c>
      <c r="B29" s="135" t="str">
        <f>+'Identificación riesgo corrupció'!D28</f>
        <v>Falta de recursos para la sostenibilidad del sistema en cuanto a la difusión, socialización y sensibilización.</v>
      </c>
      <c r="C29" s="135" t="str">
        <f>+'Mapa Riesgos Corrupción 2020'!M41</f>
        <v xml:space="preserve">• Fortalecer y  mejorar el plan de auditorías internas </v>
      </c>
      <c r="D29" s="57"/>
      <c r="E29" s="57"/>
      <c r="F29" s="57"/>
      <c r="G29" s="57"/>
      <c r="H29" s="57"/>
    </row>
    <row r="30" spans="1:8" ht="25.5">
      <c r="A30" s="135" t="str">
        <f>+'Identificación riesgo corrupció'!C29</f>
        <v>Falta de personal</v>
      </c>
      <c r="B30" s="135" t="str">
        <f>+'Identificación riesgo corrupció'!D29</f>
        <v>Bajos niveles de control y autocontrol</v>
      </c>
      <c r="C30" s="135">
        <f>+'Mapa Riesgos Corrupción 2020'!M42</f>
        <v>0</v>
      </c>
      <c r="D30" s="57"/>
      <c r="E30" s="57"/>
      <c r="F30" s="57"/>
      <c r="G30" s="57"/>
      <c r="H30" s="57"/>
    </row>
  </sheetData>
  <mergeCells count="7">
    <mergeCell ref="A1:H1"/>
    <mergeCell ref="A2:H2"/>
    <mergeCell ref="A6:C6"/>
    <mergeCell ref="D6:E6"/>
    <mergeCell ref="F6:H6"/>
    <mergeCell ref="A3:H3"/>
    <mergeCell ref="A4:B4"/>
  </mergeCells>
  <printOptions horizontalCentered="1"/>
  <pageMargins left="0.23622047244094491" right="0.23622047244094491" top="0.74803149606299213" bottom="0.74803149606299213" header="0.31496062992125984" footer="0.31496062992125984"/>
  <pageSetup scale="93" orientation="landscape" r:id="rId1"/>
  <headerFooter>
    <oddFooter>&amp;L&amp;A&amp;C&amp;P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pageSetUpPr fitToPage="1"/>
  </sheetPr>
  <dimension ref="A1:S46"/>
  <sheetViews>
    <sheetView view="pageBreakPreview" zoomScale="85" zoomScaleSheetLayoutView="85" workbookViewId="0">
      <selection activeCell="G13" sqref="G13"/>
    </sheetView>
  </sheetViews>
  <sheetFormatPr baseColWidth="10" defaultRowHeight="33.75" customHeight="1"/>
  <cols>
    <col min="1" max="1" width="11.42578125" style="4"/>
    <col min="2" max="2" width="23" style="4" customWidth="1"/>
    <col min="3" max="3" width="18.5703125" style="4" customWidth="1"/>
    <col min="4" max="4" width="19" style="4" customWidth="1"/>
    <col min="5" max="6" width="3.7109375" style="4" customWidth="1"/>
    <col min="7" max="7" width="4.7109375" style="4" customWidth="1"/>
    <col min="8" max="8" width="5.5703125" style="4" customWidth="1"/>
    <col min="9" max="10" width="3.7109375" style="4" customWidth="1"/>
    <col min="11" max="12" width="4.7109375" style="4" customWidth="1"/>
    <col min="13" max="13" width="21.42578125" style="4" customWidth="1"/>
    <col min="14" max="14" width="16" style="4" customWidth="1"/>
    <col min="15" max="15" width="8.85546875" style="4" customWidth="1"/>
    <col min="16" max="16" width="20.5703125" style="4" customWidth="1"/>
    <col min="17" max="17" width="10.140625" style="4" customWidth="1"/>
    <col min="18" max="18" width="26.140625" style="4" customWidth="1"/>
    <col min="19" max="19" width="9.7109375" style="4" customWidth="1"/>
    <col min="20" max="16384" width="11.42578125" style="4"/>
  </cols>
  <sheetData>
    <row r="1" spans="1:19" ht="10.5" customHeight="1">
      <c r="A1" s="159" t="s">
        <v>434</v>
      </c>
      <c r="B1" s="159"/>
      <c r="C1" s="159"/>
      <c r="D1" s="159"/>
      <c r="E1" s="159"/>
      <c r="F1" s="159"/>
      <c r="G1" s="159"/>
      <c r="H1" s="159"/>
      <c r="I1" s="159"/>
      <c r="J1" s="159"/>
      <c r="K1" s="159"/>
      <c r="L1" s="159"/>
      <c r="M1" s="159"/>
      <c r="N1" s="159"/>
      <c r="O1" s="159"/>
      <c r="P1" s="159"/>
      <c r="Q1" s="159"/>
      <c r="R1" s="159"/>
    </row>
    <row r="2" spans="1:19" s="15" customFormat="1" ht="10.5">
      <c r="A2" s="159"/>
      <c r="B2" s="159"/>
      <c r="C2" s="159"/>
      <c r="D2" s="159"/>
      <c r="E2" s="159"/>
      <c r="F2" s="159"/>
      <c r="G2" s="159"/>
      <c r="H2" s="159"/>
      <c r="I2" s="159"/>
      <c r="J2" s="159"/>
      <c r="K2" s="159"/>
      <c r="L2" s="159"/>
      <c r="M2" s="159"/>
      <c r="N2" s="159"/>
      <c r="O2" s="159"/>
      <c r="P2" s="159"/>
      <c r="Q2" s="159"/>
      <c r="R2" s="159"/>
    </row>
    <row r="3" spans="1:19" s="15" customFormat="1" ht="14.25" customHeight="1">
      <c r="A3" s="157" t="s">
        <v>409</v>
      </c>
      <c r="B3" s="157"/>
      <c r="C3" s="157"/>
      <c r="D3" s="157"/>
      <c r="E3" s="157"/>
      <c r="F3" s="157"/>
      <c r="G3" s="157"/>
      <c r="H3" s="157"/>
      <c r="I3" s="157"/>
      <c r="J3" s="157"/>
      <c r="K3" s="157"/>
      <c r="L3" s="157"/>
      <c r="M3" s="157"/>
      <c r="N3" s="157"/>
      <c r="O3" s="157"/>
      <c r="P3" s="157"/>
      <c r="Q3" s="157"/>
      <c r="R3" s="157"/>
    </row>
    <row r="4" spans="1:19" ht="20.25" customHeight="1">
      <c r="A4" s="165" t="s">
        <v>89</v>
      </c>
      <c r="B4" s="166"/>
      <c r="C4" s="166"/>
      <c r="D4" s="166"/>
      <c r="E4" s="166"/>
      <c r="F4" s="166"/>
      <c r="G4" s="166"/>
      <c r="H4" s="166"/>
      <c r="I4" s="166"/>
      <c r="J4" s="166"/>
      <c r="K4" s="166"/>
      <c r="L4" s="166"/>
      <c r="M4" s="166"/>
      <c r="N4" s="166"/>
      <c r="O4" s="166"/>
      <c r="P4" s="166"/>
      <c r="Q4" s="166"/>
      <c r="R4" s="167"/>
    </row>
    <row r="5" spans="1:19" ht="15" customHeight="1">
      <c r="A5" s="22"/>
      <c r="B5" s="23" t="s">
        <v>160</v>
      </c>
      <c r="C5" s="162" t="s">
        <v>161</v>
      </c>
      <c r="D5" s="162"/>
      <c r="E5" s="17"/>
      <c r="F5" s="17"/>
      <c r="G5" s="17"/>
      <c r="H5" s="17"/>
      <c r="I5" s="17"/>
      <c r="J5" s="17"/>
      <c r="K5" s="17"/>
      <c r="L5" s="17"/>
      <c r="M5" s="17"/>
      <c r="N5" s="17"/>
      <c r="O5" s="18"/>
      <c r="P5" s="17"/>
      <c r="Q5" s="17"/>
      <c r="R5" s="19"/>
      <c r="S5" s="16"/>
    </row>
    <row r="6" spans="1:19" ht="15" customHeight="1">
      <c r="A6" s="163" t="s">
        <v>149</v>
      </c>
      <c r="B6" s="163"/>
      <c r="C6" s="163"/>
      <c r="D6" s="163"/>
      <c r="E6" s="164" t="s">
        <v>148</v>
      </c>
      <c r="F6" s="164"/>
      <c r="G6" s="164"/>
      <c r="H6" s="164"/>
      <c r="I6" s="164"/>
      <c r="J6" s="164"/>
      <c r="K6" s="164"/>
      <c r="L6" s="164"/>
      <c r="M6" s="164"/>
      <c r="N6" s="164"/>
      <c r="O6" s="24"/>
      <c r="P6" s="164" t="s">
        <v>147</v>
      </c>
      <c r="Q6" s="164"/>
      <c r="R6" s="164"/>
      <c r="S6" s="16"/>
    </row>
    <row r="7" spans="1:19" ht="24" customHeight="1">
      <c r="A7" s="160" t="s">
        <v>150</v>
      </c>
      <c r="B7" s="160" t="s">
        <v>151</v>
      </c>
      <c r="C7" s="160" t="s">
        <v>35</v>
      </c>
      <c r="D7" s="160" t="s">
        <v>152</v>
      </c>
      <c r="E7" s="160" t="s">
        <v>141</v>
      </c>
      <c r="F7" s="160"/>
      <c r="G7" s="160"/>
      <c r="H7" s="160" t="s">
        <v>159</v>
      </c>
      <c r="I7" s="160"/>
      <c r="J7" s="160"/>
      <c r="K7" s="160"/>
      <c r="L7" s="160"/>
      <c r="M7" s="160"/>
      <c r="N7" s="160"/>
      <c r="O7" s="160" t="s">
        <v>146</v>
      </c>
      <c r="P7" s="161" t="s">
        <v>153</v>
      </c>
      <c r="Q7" s="161" t="s">
        <v>154</v>
      </c>
      <c r="R7" s="161" t="s">
        <v>155</v>
      </c>
      <c r="S7" s="16"/>
    </row>
    <row r="8" spans="1:19" ht="24" customHeight="1">
      <c r="A8" s="160"/>
      <c r="B8" s="160"/>
      <c r="C8" s="160"/>
      <c r="D8" s="160"/>
      <c r="E8" s="160" t="s">
        <v>142</v>
      </c>
      <c r="F8" s="160"/>
      <c r="G8" s="160"/>
      <c r="H8" s="161" t="s">
        <v>144</v>
      </c>
      <c r="I8" s="160" t="s">
        <v>156</v>
      </c>
      <c r="J8" s="160"/>
      <c r="K8" s="160"/>
      <c r="L8" s="160" t="s">
        <v>157</v>
      </c>
      <c r="M8" s="160"/>
      <c r="N8" s="160"/>
      <c r="O8" s="160"/>
      <c r="P8" s="161"/>
      <c r="Q8" s="161"/>
      <c r="R8" s="161"/>
      <c r="S8" s="16"/>
    </row>
    <row r="9" spans="1:19" ht="57" customHeight="1">
      <c r="A9" s="160"/>
      <c r="B9" s="160"/>
      <c r="C9" s="160"/>
      <c r="D9" s="160"/>
      <c r="E9" s="20" t="s">
        <v>81</v>
      </c>
      <c r="F9" s="20" t="s">
        <v>85</v>
      </c>
      <c r="G9" s="20" t="s">
        <v>143</v>
      </c>
      <c r="H9" s="161"/>
      <c r="I9" s="20" t="s">
        <v>81</v>
      </c>
      <c r="J9" s="20" t="s">
        <v>85</v>
      </c>
      <c r="K9" s="20" t="s">
        <v>143</v>
      </c>
      <c r="L9" s="20" t="s">
        <v>145</v>
      </c>
      <c r="M9" s="21" t="s">
        <v>153</v>
      </c>
      <c r="N9" s="21" t="s">
        <v>158</v>
      </c>
      <c r="O9" s="160"/>
      <c r="P9" s="161"/>
      <c r="Q9" s="161"/>
      <c r="R9" s="161"/>
      <c r="S9" s="16"/>
    </row>
    <row r="10" spans="1:19" ht="56.25">
      <c r="A10" s="169" t="s">
        <v>90</v>
      </c>
      <c r="B10" s="25" t="str">
        <f>+'Identificación riesgo corrupció'!C5</f>
        <v xml:space="preserve">Falta de  confianza del líder en su equipo de trabajo  al inicio de labor.  </v>
      </c>
      <c r="C10" s="25" t="s">
        <v>5</v>
      </c>
      <c r="D10" s="25" t="str">
        <f>+'Identificación riesgo corrupció'!E5</f>
        <v>Dificultad o Incumplimiento de las metas</v>
      </c>
      <c r="E10" s="94">
        <f>+Probabilidad!B6</f>
        <v>1</v>
      </c>
      <c r="F10" s="94" t="str">
        <f>+Impacto!AG27</f>
        <v>5</v>
      </c>
      <c r="G10" s="94">
        <f>+'Riesgo inherente'!F7</f>
        <v>5</v>
      </c>
      <c r="H10" s="94" t="s">
        <v>164</v>
      </c>
      <c r="I10" s="94">
        <v>1</v>
      </c>
      <c r="J10" s="94">
        <v>3</v>
      </c>
      <c r="K10" s="94" t="s">
        <v>166</v>
      </c>
      <c r="L10" s="94" t="s">
        <v>169</v>
      </c>
      <c r="M10" s="25" t="s">
        <v>93</v>
      </c>
      <c r="N10" s="25" t="s">
        <v>94</v>
      </c>
      <c r="O10" s="114" t="s">
        <v>420</v>
      </c>
      <c r="P10" s="25" t="s">
        <v>95</v>
      </c>
      <c r="Q10" s="25" t="s">
        <v>96</v>
      </c>
      <c r="R10" s="25" t="s">
        <v>97</v>
      </c>
    </row>
    <row r="11" spans="1:19" ht="61.5" customHeight="1">
      <c r="A11" s="169"/>
      <c r="B11" s="25" t="str">
        <f>+'Identificación riesgo corrupció'!C6</f>
        <v>Desconocimiento  del manual  de funciones,  la normatividad vigente y la ley de competencias.</v>
      </c>
      <c r="C11" s="95" t="s">
        <v>99</v>
      </c>
      <c r="D11" s="25" t="str">
        <f>+'Identificación riesgo corrupció'!E6</f>
        <v>Sanciones, vicios de nulidad de actos administrativos, falta de legitimidad de la administración</v>
      </c>
      <c r="E11" s="126">
        <f>+Probabilidad!B7</f>
        <v>2</v>
      </c>
      <c r="F11" s="126" t="str">
        <f>+Impacto!AG28</f>
        <v>20</v>
      </c>
      <c r="G11" s="126">
        <f>+'Riesgo inherente'!F8</f>
        <v>40</v>
      </c>
      <c r="H11" s="94" t="s">
        <v>164</v>
      </c>
      <c r="I11" s="94">
        <v>1</v>
      </c>
      <c r="J11" s="94">
        <v>5</v>
      </c>
      <c r="K11" s="94" t="s">
        <v>166</v>
      </c>
      <c r="L11" s="94" t="s">
        <v>169</v>
      </c>
      <c r="M11" s="25" t="s">
        <v>101</v>
      </c>
      <c r="N11" s="25" t="s">
        <v>102</v>
      </c>
      <c r="O11" s="114" t="s">
        <v>421</v>
      </c>
      <c r="P11" s="25" t="s">
        <v>103</v>
      </c>
      <c r="Q11" s="25" t="s">
        <v>104</v>
      </c>
      <c r="R11" s="25" t="s">
        <v>105</v>
      </c>
    </row>
    <row r="12" spans="1:19" ht="56.25">
      <c r="A12" s="169"/>
      <c r="B12" s="25" t="str">
        <f>+'Identificación riesgo corrupció'!C7</f>
        <v xml:space="preserve">Falta de liderazgo  y sensibilización para el adecuado uso de herramientas tecnológicas. </v>
      </c>
      <c r="C12" s="25" t="s">
        <v>107</v>
      </c>
      <c r="D12" s="25" t="str">
        <f>+'Identificación riesgo corrupció'!E7</f>
        <v>Desinformación, información dispersa y pérdida de esfuerzos</v>
      </c>
      <c r="E12" s="126">
        <f>+Probabilidad!B8</f>
        <v>3</v>
      </c>
      <c r="F12" s="126" t="str">
        <f>+Impacto!AG29</f>
        <v>20</v>
      </c>
      <c r="G12" s="126">
        <f>+'Riesgo inherente'!F9</f>
        <v>60</v>
      </c>
      <c r="H12" s="94" t="s">
        <v>164</v>
      </c>
      <c r="I12" s="94">
        <v>1</v>
      </c>
      <c r="J12" s="94">
        <v>5</v>
      </c>
      <c r="K12" s="94" t="s">
        <v>166</v>
      </c>
      <c r="L12" s="94" t="s">
        <v>170</v>
      </c>
      <c r="M12" s="25" t="s">
        <v>109</v>
      </c>
      <c r="N12" s="25" t="s">
        <v>110</v>
      </c>
      <c r="O12" s="25" t="s">
        <v>140</v>
      </c>
      <c r="P12" s="25" t="s">
        <v>111</v>
      </c>
      <c r="Q12" s="25" t="s">
        <v>112</v>
      </c>
      <c r="R12" s="25" t="s">
        <v>113</v>
      </c>
    </row>
    <row r="13" spans="1:19" ht="62.25" customHeight="1">
      <c r="A13" s="169"/>
      <c r="B13" s="25" t="str">
        <f>+'Identificación riesgo corrupció'!C8</f>
        <v>Falta de valores éticos, desconocimiento de la normatividad contractual, estatuto anticorrupción y código único disciplinario</v>
      </c>
      <c r="C13" s="25" t="s">
        <v>115</v>
      </c>
      <c r="D13" s="25" t="str">
        <f>+'Identificación riesgo corrupció'!E8</f>
        <v>Violación del principio de transparencia y selección objetiva de oferentes</v>
      </c>
      <c r="E13" s="126">
        <f>+Probabilidad!B9</f>
        <v>1</v>
      </c>
      <c r="F13" s="126" t="str">
        <f>+Impacto!AG30</f>
        <v>5</v>
      </c>
      <c r="G13" s="126">
        <f>+'Riesgo inherente'!F10</f>
        <v>5</v>
      </c>
      <c r="H13" s="94" t="s">
        <v>164</v>
      </c>
      <c r="I13" s="94">
        <v>1</v>
      </c>
      <c r="J13" s="94">
        <v>3</v>
      </c>
      <c r="K13" s="94" t="s">
        <v>167</v>
      </c>
      <c r="L13" s="94" t="s">
        <v>170</v>
      </c>
      <c r="M13" s="25" t="s">
        <v>117</v>
      </c>
      <c r="N13" s="25" t="s">
        <v>118</v>
      </c>
      <c r="O13" s="25" t="s">
        <v>140</v>
      </c>
      <c r="P13" s="25" t="s">
        <v>119</v>
      </c>
      <c r="Q13" s="25" t="s">
        <v>120</v>
      </c>
      <c r="R13" s="25" t="s">
        <v>121</v>
      </c>
    </row>
    <row r="14" spans="1:19" ht="52.5" customHeight="1">
      <c r="A14" s="169"/>
      <c r="B14" s="25" t="str">
        <f>+'Identificación riesgo corrupció'!C9</f>
        <v>Deficientes valores éticos en la comunidad</v>
      </c>
      <c r="C14" s="95" t="s">
        <v>123</v>
      </c>
      <c r="D14" s="25" t="str">
        <f>+'Identificación riesgo corrupció'!E9</f>
        <v>Perjuicio del interés común y pérdida de confianza en la gobernabilidad</v>
      </c>
      <c r="E14" s="126">
        <f>+Probabilidad!B10</f>
        <v>1</v>
      </c>
      <c r="F14" s="126" t="str">
        <f>+Impacto!AG31</f>
        <v>5</v>
      </c>
      <c r="G14" s="126">
        <f>+'Riesgo inherente'!F11</f>
        <v>5</v>
      </c>
      <c r="H14" s="94" t="s">
        <v>164</v>
      </c>
      <c r="I14" s="94">
        <v>1</v>
      </c>
      <c r="J14" s="94">
        <v>3</v>
      </c>
      <c r="K14" s="94" t="s">
        <v>167</v>
      </c>
      <c r="L14" s="94" t="s">
        <v>171</v>
      </c>
      <c r="M14" s="25" t="s">
        <v>125</v>
      </c>
      <c r="N14" s="25" t="s">
        <v>126</v>
      </c>
      <c r="O14" s="25" t="s">
        <v>127</v>
      </c>
      <c r="P14" s="25" t="s">
        <v>128</v>
      </c>
      <c r="Q14" s="25" t="s">
        <v>129</v>
      </c>
      <c r="R14" s="25" t="s">
        <v>130</v>
      </c>
    </row>
    <row r="15" spans="1:19" ht="81" customHeight="1">
      <c r="A15" s="169"/>
      <c r="B15" s="25" t="str">
        <f>+'Identificación riesgo corrupció'!C10</f>
        <v>Permisibilidad en la aplicación de los procedimientos internos de la entidad</v>
      </c>
      <c r="C15" s="95" t="s">
        <v>132</v>
      </c>
      <c r="D15" s="25" t="str">
        <f>+'Identificación riesgo corrupció'!E10</f>
        <v>Pérdida de credibilidad y confianza en la entidad</v>
      </c>
      <c r="E15" s="126">
        <f>+Probabilidad!B11</f>
        <v>1</v>
      </c>
      <c r="F15" s="126" t="str">
        <f>+Impacto!AG32</f>
        <v>5</v>
      </c>
      <c r="G15" s="126">
        <f>+'Riesgo inherente'!F12</f>
        <v>5</v>
      </c>
      <c r="H15" s="94" t="s">
        <v>164</v>
      </c>
      <c r="I15" s="94">
        <v>1</v>
      </c>
      <c r="J15" s="94">
        <v>3</v>
      </c>
      <c r="K15" s="94" t="s">
        <v>167</v>
      </c>
      <c r="L15" s="94" t="s">
        <v>171</v>
      </c>
      <c r="M15" s="25" t="s">
        <v>134</v>
      </c>
      <c r="N15" s="25" t="s">
        <v>135</v>
      </c>
      <c r="O15" s="25" t="s">
        <v>127</v>
      </c>
      <c r="P15" s="25" t="s">
        <v>136</v>
      </c>
      <c r="Q15" s="25" t="s">
        <v>129</v>
      </c>
      <c r="R15" s="25" t="s">
        <v>137</v>
      </c>
    </row>
    <row r="16" spans="1:19" s="62" customFormat="1" ht="45" customHeight="1">
      <c r="A16" s="113" t="s">
        <v>427</v>
      </c>
      <c r="B16" s="145" t="str">
        <f>+'Identificación riesgo corrupció'!C11</f>
        <v>Deficiente red del servicio de internet</v>
      </c>
      <c r="C16" s="113" t="s">
        <v>422</v>
      </c>
      <c r="D16" s="145" t="str">
        <f>+'Identificación riesgo corrupció'!E11</f>
        <v>Caida del sistema, lo que imposibilita la prestación del servicio.</v>
      </c>
      <c r="E16" s="140">
        <f>+Probabilidad!B13</f>
        <v>4</v>
      </c>
      <c r="F16" s="146" t="str">
        <f>+Impacto!AG34</f>
        <v>10</v>
      </c>
      <c r="G16" s="140">
        <f>+'Riesgo inherente'!F14</f>
        <v>40</v>
      </c>
      <c r="H16" s="146" t="s">
        <v>361</v>
      </c>
      <c r="I16" s="146">
        <v>3</v>
      </c>
      <c r="J16" s="146">
        <v>5</v>
      </c>
      <c r="K16" s="146" t="s">
        <v>166</v>
      </c>
      <c r="L16" s="146"/>
      <c r="M16" s="113" t="s">
        <v>425</v>
      </c>
      <c r="N16" s="145" t="s">
        <v>311</v>
      </c>
      <c r="O16" s="113" t="s">
        <v>215</v>
      </c>
      <c r="P16" s="145" t="s">
        <v>310</v>
      </c>
      <c r="Q16" s="113" t="s">
        <v>194</v>
      </c>
      <c r="R16" s="113" t="s">
        <v>426</v>
      </c>
    </row>
    <row r="17" spans="1:18" ht="65.25" customHeight="1">
      <c r="A17" s="113" t="s">
        <v>419</v>
      </c>
      <c r="B17" s="87" t="str">
        <f>+'Identificación riesgo corrupció'!C12</f>
        <v>Necesidad de interactuar con un agente externo</v>
      </c>
      <c r="C17" s="113" t="s">
        <v>60</v>
      </c>
      <c r="D17" s="87" t="str">
        <f>+'Identificación riesgo corrupció'!E12</f>
        <v>Demoras en la ejecución de los proyectos</v>
      </c>
      <c r="E17" s="126">
        <f>+Probabilidad!B15</f>
        <v>3</v>
      </c>
      <c r="F17" s="87">
        <v>20</v>
      </c>
      <c r="G17" s="87">
        <f>+'Riesgo inherente'!F16</f>
        <v>60</v>
      </c>
      <c r="H17" s="87" t="s">
        <v>164</v>
      </c>
      <c r="I17" s="87">
        <v>1</v>
      </c>
      <c r="J17" s="87">
        <v>5</v>
      </c>
      <c r="K17" s="87" t="s">
        <v>363</v>
      </c>
      <c r="L17" s="87"/>
      <c r="M17" s="113" t="s">
        <v>201</v>
      </c>
      <c r="N17" s="39" t="s">
        <v>314</v>
      </c>
      <c r="O17" s="113" t="s">
        <v>215</v>
      </c>
      <c r="P17" s="93" t="s">
        <v>315</v>
      </c>
      <c r="Q17" s="113" t="s">
        <v>195</v>
      </c>
      <c r="R17" s="113" t="s">
        <v>180</v>
      </c>
    </row>
    <row r="18" spans="1:18" ht="12" customHeight="1">
      <c r="A18" s="168" t="s">
        <v>163</v>
      </c>
      <c r="B18" s="168"/>
      <c r="C18" s="168"/>
      <c r="D18" s="168"/>
      <c r="E18" s="168"/>
      <c r="F18" s="168"/>
      <c r="G18" s="168"/>
      <c r="H18" s="168"/>
      <c r="I18" s="168"/>
      <c r="J18" s="168"/>
      <c r="K18" s="168"/>
      <c r="L18" s="168"/>
      <c r="M18" s="168"/>
      <c r="N18" s="168"/>
      <c r="O18" s="168"/>
      <c r="P18" s="168"/>
      <c r="Q18" s="168"/>
      <c r="R18" s="168"/>
    </row>
    <row r="19" spans="1:18" ht="12" customHeight="1">
      <c r="A19" s="26" t="s">
        <v>162</v>
      </c>
    </row>
    <row r="20" spans="1:18" ht="12" customHeight="1">
      <c r="A20" s="26" t="s">
        <v>165</v>
      </c>
    </row>
    <row r="21" spans="1:18" ht="12" customHeight="1">
      <c r="A21" s="4" t="s">
        <v>168</v>
      </c>
    </row>
    <row r="22" spans="1:18" ht="54" customHeight="1">
      <c r="A22" s="34" t="s">
        <v>429</v>
      </c>
      <c r="B22" s="8" t="str">
        <f>+'Identificación riesgo corrupció'!C13</f>
        <v>Dadivas por parte de los contratistas a los funcionarios del área de contratación</v>
      </c>
      <c r="C22" s="31" t="s">
        <v>62</v>
      </c>
      <c r="D22" s="115" t="s">
        <v>317</v>
      </c>
      <c r="E22" s="83">
        <f>+Probabilidad!B17</f>
        <v>1</v>
      </c>
      <c r="F22" s="83" t="str">
        <f>+Impacto!AG38</f>
        <v>20</v>
      </c>
      <c r="G22" s="83">
        <f>+'Riesgo inherente'!F18</f>
        <v>20</v>
      </c>
      <c r="H22" s="83" t="s">
        <v>362</v>
      </c>
      <c r="I22" s="83">
        <v>1</v>
      </c>
      <c r="J22" s="83">
        <v>5</v>
      </c>
      <c r="K22" s="83" t="s">
        <v>364</v>
      </c>
      <c r="L22" s="83"/>
      <c r="M22" s="31" t="s">
        <v>318</v>
      </c>
      <c r="N22" s="8" t="s">
        <v>319</v>
      </c>
      <c r="O22" s="82" t="s">
        <v>175</v>
      </c>
      <c r="P22" s="8" t="s">
        <v>320</v>
      </c>
      <c r="Q22" s="32" t="s">
        <v>441</v>
      </c>
      <c r="R22" s="32" t="s">
        <v>185</v>
      </c>
    </row>
    <row r="23" spans="1:18" ht="86.25" customHeight="1">
      <c r="A23" s="27" t="s">
        <v>429</v>
      </c>
      <c r="B23" s="8" t="str">
        <f>+'Identificación riesgo corrupció'!C14</f>
        <v>Dadivas por parte de los contratistas a los funcionarios del área de contratación</v>
      </c>
      <c r="C23" s="34" t="s">
        <v>291</v>
      </c>
      <c r="D23" s="8" t="s">
        <v>317</v>
      </c>
      <c r="E23" s="83">
        <f>+Probabilidad!B18</f>
        <v>1</v>
      </c>
      <c r="F23" s="83" t="str">
        <f>+Impacto!AG39</f>
        <v>20</v>
      </c>
      <c r="G23" s="83">
        <f>+'Riesgo inherente'!F19</f>
        <v>20</v>
      </c>
      <c r="H23" s="83" t="s">
        <v>362</v>
      </c>
      <c r="I23" s="83">
        <v>1</v>
      </c>
      <c r="J23" s="83">
        <v>5</v>
      </c>
      <c r="K23" s="83" t="s">
        <v>364</v>
      </c>
      <c r="L23" s="83"/>
      <c r="M23" s="27" t="s">
        <v>322</v>
      </c>
      <c r="N23" s="8" t="s">
        <v>323</v>
      </c>
      <c r="O23" s="27" t="s">
        <v>172</v>
      </c>
      <c r="P23" s="8" t="s">
        <v>325</v>
      </c>
      <c r="Q23" s="32" t="s">
        <v>441</v>
      </c>
      <c r="R23" s="27" t="s">
        <v>186</v>
      </c>
    </row>
    <row r="24" spans="1:18" ht="54.75" customHeight="1">
      <c r="A24" s="27" t="s">
        <v>429</v>
      </c>
      <c r="B24" s="8" t="str">
        <f>+'Identificación riesgo corrupció'!C15</f>
        <v>Dadivas por parte de los contratistas a los funcionarios del área de contratación</v>
      </c>
      <c r="C24" s="28" t="s">
        <v>292</v>
      </c>
      <c r="D24" s="8" t="s">
        <v>317</v>
      </c>
      <c r="E24" s="83">
        <f>+Probabilidad!B19</f>
        <v>1</v>
      </c>
      <c r="F24" s="83" t="str">
        <f>+Impacto!AG40</f>
        <v>20</v>
      </c>
      <c r="G24" s="83">
        <f>+'Riesgo inherente'!F20</f>
        <v>20</v>
      </c>
      <c r="H24" s="83" t="s">
        <v>362</v>
      </c>
      <c r="I24" s="83">
        <v>1</v>
      </c>
      <c r="J24" s="83">
        <v>5</v>
      </c>
      <c r="K24" s="83" t="s">
        <v>364</v>
      </c>
      <c r="L24" s="83"/>
      <c r="M24" s="27" t="s">
        <v>207</v>
      </c>
      <c r="N24" s="8" t="s">
        <v>324</v>
      </c>
      <c r="O24" s="27" t="s">
        <v>219</v>
      </c>
      <c r="P24" s="8" t="s">
        <v>326</v>
      </c>
      <c r="Q24" s="32" t="s">
        <v>441</v>
      </c>
      <c r="R24" s="27" t="s">
        <v>139</v>
      </c>
    </row>
    <row r="25" spans="1:18" ht="52.5" customHeight="1">
      <c r="A25" s="27" t="s">
        <v>428</v>
      </c>
      <c r="B25" s="8" t="str">
        <f>+'Identificación riesgo corrupció'!C18</f>
        <v>Perdida del proceso judicial</v>
      </c>
      <c r="C25" s="27" t="s">
        <v>393</v>
      </c>
      <c r="D25" s="33" t="s">
        <v>411</v>
      </c>
      <c r="E25" s="33">
        <f>+Probabilidad!B21</f>
        <v>1</v>
      </c>
      <c r="F25" s="33" t="str">
        <f>+Impacto!AG42</f>
        <v>20</v>
      </c>
      <c r="G25" s="33">
        <f>+'Riesgo inherente'!F22</f>
        <v>5</v>
      </c>
      <c r="H25" s="33"/>
      <c r="I25" s="33"/>
      <c r="J25" s="33"/>
      <c r="K25" s="33"/>
      <c r="L25" s="33"/>
      <c r="M25" s="27" t="s">
        <v>209</v>
      </c>
      <c r="N25" s="33"/>
      <c r="O25" s="27" t="s">
        <v>176</v>
      </c>
      <c r="P25" s="33"/>
      <c r="Q25" s="27" t="s">
        <v>220</v>
      </c>
      <c r="R25" s="27" t="s">
        <v>188</v>
      </c>
    </row>
    <row r="26" spans="1:18" ht="109.5" customHeight="1">
      <c r="A26" s="27" t="s">
        <v>428</v>
      </c>
      <c r="B26" s="8" t="str">
        <f>+'Identificación riesgo corrupció'!C19</f>
        <v>Negligencia,  falta de defensa técnica</v>
      </c>
      <c r="C26" s="27" t="s">
        <v>423</v>
      </c>
      <c r="D26" s="27" t="s">
        <v>412</v>
      </c>
      <c r="E26" s="33">
        <f>+Probabilidad!B22</f>
        <v>1</v>
      </c>
      <c r="F26" s="33" t="str">
        <f>+Impacto!AG43</f>
        <v>20</v>
      </c>
      <c r="G26" s="33">
        <f>+'Riesgo inherente'!F23</f>
        <v>5</v>
      </c>
      <c r="H26" s="33"/>
      <c r="I26" s="33"/>
      <c r="J26" s="33"/>
      <c r="K26" s="33"/>
      <c r="L26" s="33"/>
      <c r="M26" s="27" t="s">
        <v>413</v>
      </c>
      <c r="N26" s="33"/>
      <c r="O26" s="29" t="s">
        <v>172</v>
      </c>
      <c r="P26" s="33"/>
      <c r="Q26" s="27" t="s">
        <v>198</v>
      </c>
      <c r="R26" s="27" t="s">
        <v>189</v>
      </c>
    </row>
    <row r="27" spans="1:18" ht="33.75" customHeight="1">
      <c r="A27" s="27" t="s">
        <v>430</v>
      </c>
      <c r="B27" s="8" t="str">
        <f>+'Identificación riesgo corrupció'!C20</f>
        <v>Falta de compromiso del evaluador y del evaluado</v>
      </c>
      <c r="C27" s="27" t="s">
        <v>64</v>
      </c>
      <c r="D27" s="8" t="s">
        <v>328</v>
      </c>
      <c r="E27" s="83">
        <f>+Probabilidad!B24</f>
        <v>1</v>
      </c>
      <c r="F27" s="83" t="str">
        <f>+Impacto!AG70</f>
        <v>10</v>
      </c>
      <c r="G27" s="83">
        <f>+'Riesgo inherente'!F25</f>
        <v>10</v>
      </c>
      <c r="H27" s="83" t="s">
        <v>362</v>
      </c>
      <c r="I27" s="83">
        <v>1</v>
      </c>
      <c r="J27" s="83">
        <v>3</v>
      </c>
      <c r="K27" s="83" t="s">
        <v>365</v>
      </c>
      <c r="L27" s="33"/>
      <c r="M27" s="27" t="s">
        <v>202</v>
      </c>
      <c r="N27" s="33" t="s">
        <v>333</v>
      </c>
      <c r="O27" s="27" t="s">
        <v>216</v>
      </c>
      <c r="P27" s="33" t="s">
        <v>334</v>
      </c>
      <c r="Q27" s="27" t="s">
        <v>196</v>
      </c>
      <c r="R27" s="27" t="s">
        <v>181</v>
      </c>
    </row>
    <row r="28" spans="1:18" ht="89.25" customHeight="1">
      <c r="A28" s="27" t="str">
        <f>+A27</f>
        <v>Provisión de recursos para la mejora continua</v>
      </c>
      <c r="B28" s="8" t="str">
        <f>+'Identificación riesgo corrupció'!C21</f>
        <v>Falta de compromiso del evaluador y del evaluado</v>
      </c>
      <c r="C28" s="27" t="s">
        <v>65</v>
      </c>
      <c r="D28" s="8" t="s">
        <v>328</v>
      </c>
      <c r="E28" s="83">
        <v>1</v>
      </c>
      <c r="F28" s="83" t="str">
        <f>+Impacto!AG71</f>
        <v>10</v>
      </c>
      <c r="G28" s="83">
        <v>10</v>
      </c>
      <c r="H28" s="83" t="s">
        <v>362</v>
      </c>
      <c r="I28" s="83">
        <v>1</v>
      </c>
      <c r="J28" s="83">
        <v>3</v>
      </c>
      <c r="K28" s="83" t="s">
        <v>365</v>
      </c>
      <c r="L28" s="33"/>
      <c r="M28" s="27" t="s">
        <v>203</v>
      </c>
      <c r="N28" s="33" t="s">
        <v>335</v>
      </c>
      <c r="O28" s="27" t="s">
        <v>174</v>
      </c>
      <c r="P28" s="33" t="s">
        <v>336</v>
      </c>
      <c r="Q28" s="27" t="s">
        <v>197</v>
      </c>
      <c r="R28" s="27" t="s">
        <v>182</v>
      </c>
    </row>
    <row r="29" spans="1:18" ht="44.25" customHeight="1">
      <c r="A29" s="27" t="str">
        <f>+A27</f>
        <v>Provisión de recursos para la mejora continua</v>
      </c>
      <c r="B29" s="8" t="str">
        <f>+'Identificación riesgo corrupció'!C22</f>
        <v>Deficiencias en el aplicativo o software.
Desconocimiento de la normatividad</v>
      </c>
      <c r="C29" s="27" t="s">
        <v>173</v>
      </c>
      <c r="D29" s="8" t="s">
        <v>330</v>
      </c>
      <c r="E29" s="83">
        <v>1</v>
      </c>
      <c r="F29" s="83" t="str">
        <f>+Impacto!AG72</f>
        <v>10</v>
      </c>
      <c r="G29" s="83">
        <v>10</v>
      </c>
      <c r="H29" s="83" t="s">
        <v>362</v>
      </c>
      <c r="I29" s="83">
        <v>1</v>
      </c>
      <c r="J29" s="83">
        <v>3</v>
      </c>
      <c r="K29" s="83" t="s">
        <v>365</v>
      </c>
      <c r="L29" s="33"/>
      <c r="M29" s="27" t="s">
        <v>204</v>
      </c>
      <c r="N29" s="33" t="s">
        <v>337</v>
      </c>
      <c r="O29" s="27" t="s">
        <v>216</v>
      </c>
      <c r="P29" s="33" t="s">
        <v>338</v>
      </c>
      <c r="Q29" s="27" t="s">
        <v>217</v>
      </c>
      <c r="R29" s="27" t="s">
        <v>183</v>
      </c>
    </row>
    <row r="30" spans="1:18" ht="11.25" customHeight="1">
      <c r="A30" s="84"/>
      <c r="B30" s="86"/>
      <c r="C30" s="84"/>
      <c r="D30" s="85"/>
      <c r="E30" s="86"/>
      <c r="F30" s="86"/>
      <c r="G30" s="86"/>
      <c r="H30" s="86"/>
      <c r="I30" s="86"/>
      <c r="J30" s="86"/>
      <c r="K30" s="86"/>
      <c r="L30" s="86"/>
      <c r="M30" s="84"/>
      <c r="N30" s="86"/>
      <c r="O30" s="84"/>
      <c r="P30" s="86"/>
      <c r="Q30" s="84"/>
      <c r="R30" s="84"/>
    </row>
    <row r="31" spans="1:18" ht="12" customHeight="1">
      <c r="A31" s="158" t="s">
        <v>163</v>
      </c>
      <c r="B31" s="158"/>
      <c r="C31" s="158"/>
      <c r="D31" s="158"/>
      <c r="E31" s="158"/>
      <c r="F31" s="158"/>
      <c r="G31" s="158"/>
      <c r="H31" s="158"/>
      <c r="I31" s="158"/>
      <c r="J31" s="158"/>
      <c r="K31" s="158"/>
      <c r="L31" s="158"/>
      <c r="M31" s="158"/>
      <c r="N31" s="158"/>
      <c r="O31" s="158"/>
      <c r="P31" s="158"/>
      <c r="Q31" s="158"/>
      <c r="R31" s="158"/>
    </row>
    <row r="32" spans="1:18" ht="12" customHeight="1">
      <c r="A32" s="26" t="s">
        <v>162</v>
      </c>
    </row>
    <row r="33" spans="1:18" ht="12" customHeight="1">
      <c r="A33" s="26" t="s">
        <v>165</v>
      </c>
    </row>
    <row r="34" spans="1:18" ht="12" customHeight="1">
      <c r="A34" s="4" t="s">
        <v>168</v>
      </c>
    </row>
    <row r="35" spans="1:18" ht="47.25" customHeight="1">
      <c r="A35" s="27" t="str">
        <f>+A27</f>
        <v>Provisión de recursos para la mejora continua</v>
      </c>
      <c r="B35" s="8" t="str">
        <f>+'Identificación riesgo corrupció'!C23</f>
        <v>Falta de custodia del archivo.
Desorganización de los expedientes</v>
      </c>
      <c r="C35" s="27" t="s">
        <v>67</v>
      </c>
      <c r="D35" s="8" t="s">
        <v>332</v>
      </c>
      <c r="E35" s="83">
        <f>+Probabilidad!B27</f>
        <v>1</v>
      </c>
      <c r="F35" s="83" t="str">
        <f>+Impacto!AG73</f>
        <v>10</v>
      </c>
      <c r="G35" s="83">
        <f>+'Riesgo inherente'!F28</f>
        <v>10</v>
      </c>
      <c r="H35" s="83" t="s">
        <v>362</v>
      </c>
      <c r="I35" s="83">
        <v>1</v>
      </c>
      <c r="J35" s="83">
        <v>3</v>
      </c>
      <c r="K35" s="83" t="s">
        <v>365</v>
      </c>
      <c r="L35" s="8"/>
      <c r="M35" s="27" t="s">
        <v>205</v>
      </c>
      <c r="N35" s="8" t="s">
        <v>339</v>
      </c>
      <c r="O35" s="27" t="s">
        <v>216</v>
      </c>
      <c r="P35" s="8" t="s">
        <v>340</v>
      </c>
      <c r="Q35" s="27" t="s">
        <v>440</v>
      </c>
      <c r="R35" s="27" t="s">
        <v>341</v>
      </c>
    </row>
    <row r="36" spans="1:18" ht="131.25" customHeight="1">
      <c r="A36" s="27" t="str">
        <f>+A27</f>
        <v>Provisión de recursos para la mejora continua</v>
      </c>
      <c r="B36" s="8" t="str">
        <f>+'Identificación riesgo corrupció'!C24</f>
        <v>No se cuente con recursos en el rubro de cuotas-partes para el pago</v>
      </c>
      <c r="C36" s="27" t="s">
        <v>68</v>
      </c>
      <c r="D36" s="33"/>
      <c r="E36" s="83">
        <v>1</v>
      </c>
      <c r="F36" s="83" t="str">
        <f>+Impacto!AG74</f>
        <v>5</v>
      </c>
      <c r="G36" s="83">
        <f>+'Riesgo inherente'!F29</f>
        <v>5</v>
      </c>
      <c r="H36" s="83" t="s">
        <v>362</v>
      </c>
      <c r="I36" s="83">
        <v>1</v>
      </c>
      <c r="J36" s="83">
        <v>3</v>
      </c>
      <c r="K36" s="83" t="s">
        <v>365</v>
      </c>
      <c r="L36" s="33"/>
      <c r="M36" s="27" t="s">
        <v>206</v>
      </c>
      <c r="N36" s="8" t="s">
        <v>342</v>
      </c>
      <c r="O36" s="27" t="s">
        <v>216</v>
      </c>
      <c r="P36" s="8" t="s">
        <v>343</v>
      </c>
      <c r="Q36" s="27" t="s">
        <v>218</v>
      </c>
      <c r="R36" s="27" t="s">
        <v>184</v>
      </c>
    </row>
    <row r="37" spans="1:18" ht="66" customHeight="1">
      <c r="A37" s="27" t="s">
        <v>178</v>
      </c>
      <c r="B37" s="8" t="str">
        <f>+'Identificación riesgo corrupció'!C25</f>
        <v>Dadivas por parte de los contratistas a los funcionarios del área de Almacen</v>
      </c>
      <c r="C37" s="27" t="s">
        <v>410</v>
      </c>
      <c r="D37" s="8" t="s">
        <v>345</v>
      </c>
      <c r="E37" s="83">
        <f>+Probabilidad!B30</f>
        <v>1</v>
      </c>
      <c r="F37" s="83" t="str">
        <f>+Impacto!AG76</f>
        <v>10</v>
      </c>
      <c r="G37" s="83">
        <f>+'Riesgo inherente'!F31</f>
        <v>10</v>
      </c>
      <c r="H37" s="83" t="s">
        <v>362</v>
      </c>
      <c r="I37" s="83">
        <v>1</v>
      </c>
      <c r="J37" s="83">
        <v>3</v>
      </c>
      <c r="K37" s="83" t="s">
        <v>365</v>
      </c>
      <c r="L37" s="83"/>
      <c r="M37" s="27" t="s">
        <v>208</v>
      </c>
      <c r="N37" s="8" t="s">
        <v>346</v>
      </c>
      <c r="O37" s="27" t="s">
        <v>177</v>
      </c>
      <c r="P37" s="8" t="s">
        <v>347</v>
      </c>
      <c r="Q37" s="27" t="s">
        <v>96</v>
      </c>
      <c r="R37" s="27" t="s">
        <v>187</v>
      </c>
    </row>
    <row r="38" spans="1:18" ht="69.75" customHeight="1">
      <c r="A38" s="27" t="s">
        <v>179</v>
      </c>
      <c r="B38" s="8" t="str">
        <f>+'Identificación riesgo corrupció'!C26</f>
        <v>Deficiente Sistema de Monitoreo y alarma de la Dependencia</v>
      </c>
      <c r="C38" s="27" t="s">
        <v>424</v>
      </c>
      <c r="D38" s="8" t="s">
        <v>348</v>
      </c>
      <c r="E38" s="83">
        <f>+Probabilidad!B34</f>
        <v>4</v>
      </c>
      <c r="F38" s="83" t="str">
        <f>+Impacto!AG78</f>
        <v>10</v>
      </c>
      <c r="G38" s="83">
        <f>+'Riesgo inherente'!F33</f>
        <v>10</v>
      </c>
      <c r="H38" s="83" t="s">
        <v>362</v>
      </c>
      <c r="I38" s="83">
        <v>1</v>
      </c>
      <c r="J38" s="83">
        <v>4</v>
      </c>
      <c r="K38" s="83" t="s">
        <v>365</v>
      </c>
      <c r="L38" s="83"/>
      <c r="M38" s="27" t="s">
        <v>210</v>
      </c>
      <c r="N38" s="33" t="s">
        <v>349</v>
      </c>
      <c r="O38" s="27" t="s">
        <v>215</v>
      </c>
      <c r="P38" s="33" t="s">
        <v>211</v>
      </c>
      <c r="Q38" s="27" t="s">
        <v>199</v>
      </c>
      <c r="R38" s="27" t="s">
        <v>190</v>
      </c>
    </row>
    <row r="39" spans="1:18" ht="33.75" customHeight="1">
      <c r="A39" s="27" t="s">
        <v>431</v>
      </c>
      <c r="B39" s="8" t="str">
        <f>+'Identificación riesgo corrupció'!C27</f>
        <v xml:space="preserve">Falta de recursos </v>
      </c>
      <c r="C39" s="27" t="s">
        <v>74</v>
      </c>
      <c r="D39" s="8" t="s">
        <v>352</v>
      </c>
      <c r="E39" s="83">
        <v>3</v>
      </c>
      <c r="F39" s="83" t="str">
        <f>+Impacto!AG80</f>
        <v>20</v>
      </c>
      <c r="G39" s="83">
        <f>+'Riesgo inherente'!F35</f>
        <v>80</v>
      </c>
      <c r="H39" s="83" t="s">
        <v>362</v>
      </c>
      <c r="I39" s="83">
        <v>1</v>
      </c>
      <c r="J39" s="83">
        <v>5</v>
      </c>
      <c r="K39" s="83" t="s">
        <v>363</v>
      </c>
      <c r="L39" s="83"/>
      <c r="M39" s="27" t="s">
        <v>212</v>
      </c>
      <c r="N39" s="33" t="s">
        <v>355</v>
      </c>
      <c r="O39" s="27" t="s">
        <v>177</v>
      </c>
      <c r="P39" s="8" t="s">
        <v>358</v>
      </c>
      <c r="Q39" s="27" t="s">
        <v>200</v>
      </c>
      <c r="R39" s="27" t="s">
        <v>191</v>
      </c>
    </row>
    <row r="40" spans="1:18" ht="56.25" customHeight="1">
      <c r="A40" s="27" t="str">
        <f>+A39</f>
        <v>Evaluación y Seguimiento</v>
      </c>
      <c r="B40" s="8" t="str">
        <f>+'Identificación riesgo corrupció'!C28</f>
        <v xml:space="preserve">Falta de recursos </v>
      </c>
      <c r="C40" s="27" t="s">
        <v>75</v>
      </c>
      <c r="D40" s="8" t="s">
        <v>353</v>
      </c>
      <c r="E40" s="83">
        <v>3</v>
      </c>
      <c r="F40" s="83" t="str">
        <f>+Impacto!AG81</f>
        <v>20</v>
      </c>
      <c r="G40" s="83">
        <f>+'Riesgo inherente'!F36</f>
        <v>80</v>
      </c>
      <c r="H40" s="83" t="s">
        <v>362</v>
      </c>
      <c r="I40" s="83">
        <v>1</v>
      </c>
      <c r="J40" s="83">
        <v>5</v>
      </c>
      <c r="K40" s="83" t="s">
        <v>363</v>
      </c>
      <c r="L40" s="83"/>
      <c r="M40" s="27" t="s">
        <v>213</v>
      </c>
      <c r="N40" s="33" t="s">
        <v>356</v>
      </c>
      <c r="O40" s="27" t="s">
        <v>177</v>
      </c>
      <c r="P40" s="8" t="s">
        <v>359</v>
      </c>
      <c r="Q40" s="27" t="s">
        <v>200</v>
      </c>
      <c r="R40" s="27" t="s">
        <v>192</v>
      </c>
    </row>
    <row r="41" spans="1:18" ht="36" customHeight="1">
      <c r="A41" s="27" t="str">
        <f>+A39</f>
        <v>Evaluación y Seguimiento</v>
      </c>
      <c r="B41" s="8" t="str">
        <f>+'Identificación riesgo corrupció'!C29</f>
        <v>Falta de personal</v>
      </c>
      <c r="C41" s="27" t="s">
        <v>432</v>
      </c>
      <c r="D41" s="8" t="s">
        <v>354</v>
      </c>
      <c r="E41" s="83">
        <v>3</v>
      </c>
      <c r="F41" s="83" t="str">
        <f>+Impacto!AG82</f>
        <v>20</v>
      </c>
      <c r="G41" s="83">
        <f>+'Riesgo inherente'!F37</f>
        <v>60</v>
      </c>
      <c r="H41" s="83" t="s">
        <v>362</v>
      </c>
      <c r="I41" s="83">
        <v>1</v>
      </c>
      <c r="J41" s="83">
        <v>5</v>
      </c>
      <c r="K41" s="83" t="s">
        <v>363</v>
      </c>
      <c r="L41" s="83"/>
      <c r="M41" s="27" t="s">
        <v>214</v>
      </c>
      <c r="N41" s="33" t="s">
        <v>357</v>
      </c>
      <c r="O41" s="27" t="s">
        <v>177</v>
      </c>
      <c r="P41" s="8" t="s">
        <v>360</v>
      </c>
      <c r="Q41" s="27" t="s">
        <v>200</v>
      </c>
      <c r="R41" s="27" t="s">
        <v>193</v>
      </c>
    </row>
    <row r="42" spans="1:18" ht="15" customHeight="1">
      <c r="A42" s="84"/>
      <c r="B42" s="85"/>
      <c r="C42" s="84"/>
      <c r="D42" s="85"/>
      <c r="E42" s="86"/>
      <c r="F42" s="86"/>
      <c r="G42" s="86"/>
      <c r="H42" s="86"/>
      <c r="I42" s="86"/>
      <c r="J42" s="86"/>
      <c r="K42" s="86"/>
      <c r="L42" s="86"/>
      <c r="M42" s="84"/>
      <c r="N42" s="86"/>
      <c r="O42" s="84"/>
      <c r="P42" s="85"/>
      <c r="Q42" s="84"/>
      <c r="R42" s="84"/>
    </row>
    <row r="43" spans="1:18" ht="12" customHeight="1">
      <c r="A43" s="158" t="s">
        <v>163</v>
      </c>
      <c r="B43" s="158"/>
      <c r="C43" s="158"/>
      <c r="D43" s="158"/>
      <c r="E43" s="158"/>
      <c r="F43" s="158"/>
      <c r="G43" s="158"/>
      <c r="H43" s="158"/>
      <c r="I43" s="158"/>
      <c r="J43" s="158"/>
      <c r="K43" s="158"/>
      <c r="L43" s="158"/>
      <c r="M43" s="158"/>
      <c r="N43" s="158"/>
      <c r="O43" s="158"/>
      <c r="P43" s="158"/>
      <c r="Q43" s="158"/>
      <c r="R43" s="158"/>
    </row>
    <row r="44" spans="1:18" ht="12" customHeight="1">
      <c r="A44" s="26" t="s">
        <v>162</v>
      </c>
    </row>
    <row r="45" spans="1:18" ht="12" customHeight="1">
      <c r="A45" s="26" t="s">
        <v>165</v>
      </c>
    </row>
    <row r="46" spans="1:18" ht="12" customHeight="1">
      <c r="A46" s="4" t="s">
        <v>168</v>
      </c>
    </row>
  </sheetData>
  <mergeCells count="25">
    <mergeCell ref="A7:A9"/>
    <mergeCell ref="A4:R4"/>
    <mergeCell ref="A18:R18"/>
    <mergeCell ref="B7:B9"/>
    <mergeCell ref="C7:C9"/>
    <mergeCell ref="D7:D9"/>
    <mergeCell ref="E7:G7"/>
    <mergeCell ref="H7:N7"/>
    <mergeCell ref="A10:A15"/>
    <mergeCell ref="A3:R3"/>
    <mergeCell ref="A31:R31"/>
    <mergeCell ref="A43:R43"/>
    <mergeCell ref="A1:R2"/>
    <mergeCell ref="O7:O9"/>
    <mergeCell ref="P7:P9"/>
    <mergeCell ref="Q7:Q9"/>
    <mergeCell ref="R7:R9"/>
    <mergeCell ref="E8:G8"/>
    <mergeCell ref="H8:H9"/>
    <mergeCell ref="I8:K8"/>
    <mergeCell ref="L8:N8"/>
    <mergeCell ref="C5:D5"/>
    <mergeCell ref="A6:D6"/>
    <mergeCell ref="E6:N6"/>
    <mergeCell ref="P6:R6"/>
  </mergeCells>
  <pageMargins left="0.78740157480314965" right="0.78740157480314965" top="1.5748031496062993" bottom="0.74803149606299213" header="0.11811023622047245" footer="0.31496062992125984"/>
  <pageSetup scale="54" fitToHeight="0" orientation="landscape" r:id="rId1"/>
  <headerFooter alignWithMargins="0">
    <oddHeader>&amp;L&amp;G</oddHeader>
    <oddFooter>&amp;L&amp;A&amp;C&amp;P de &amp;N&amp;R&amp;G</oddFooter>
  </headerFooter>
  <rowBreaks count="2" manualBreakCount="2">
    <brk id="21" max="18" man="1"/>
    <brk id="34" max="18"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R38"/>
  <sheetViews>
    <sheetView view="pageBreakPreview" zoomScale="204" zoomScaleSheetLayoutView="204" workbookViewId="0">
      <pane xSplit="1" ySplit="4" topLeftCell="B30" activePane="bottomRight" state="frozen"/>
      <selection pane="topRight" activeCell="B1" sqref="B1"/>
      <selection pane="bottomLeft" activeCell="A5" sqref="A5"/>
      <selection pane="bottomRight" activeCell="B38" sqref="B38"/>
    </sheetView>
  </sheetViews>
  <sheetFormatPr baseColWidth="10" defaultRowHeight="15"/>
  <cols>
    <col min="1" max="1" width="5.140625" customWidth="1"/>
    <col min="2" max="2" width="56.5703125" customWidth="1"/>
    <col min="3" max="3" width="8.28515625" customWidth="1"/>
    <col min="4" max="4" width="7" customWidth="1"/>
    <col min="5" max="5" width="16.140625" customWidth="1"/>
    <col min="6" max="6" width="9" customWidth="1"/>
    <col min="7" max="7" width="4.5703125" customWidth="1"/>
  </cols>
  <sheetData>
    <row r="1" spans="1:18" s="4" customFormat="1" ht="16.5" customHeight="1">
      <c r="A1" s="152" t="s">
        <v>418</v>
      </c>
      <c r="B1" s="152"/>
      <c r="C1" s="152"/>
      <c r="D1" s="152"/>
      <c r="E1" s="152"/>
      <c r="F1" s="152"/>
      <c r="G1" s="59"/>
      <c r="H1" s="60"/>
      <c r="I1" s="60"/>
      <c r="J1" s="60"/>
      <c r="K1" s="60"/>
      <c r="L1" s="60"/>
      <c r="M1" s="60"/>
      <c r="N1" s="60"/>
      <c r="O1" s="60"/>
      <c r="P1" s="60"/>
      <c r="Q1" s="60"/>
      <c r="R1" s="60"/>
    </row>
    <row r="2" spans="1:18" s="4" customFormat="1" ht="19.5" customHeight="1">
      <c r="A2" s="96"/>
      <c r="B2" s="170" t="s">
        <v>409</v>
      </c>
      <c r="C2" s="170"/>
      <c r="D2" s="61"/>
      <c r="E2" s="61"/>
      <c r="F2" s="61"/>
      <c r="G2" s="62"/>
    </row>
    <row r="3" spans="1:18" ht="13.5" customHeight="1">
      <c r="A3" s="171" t="s">
        <v>286</v>
      </c>
      <c r="B3" s="172"/>
      <c r="C3" s="172"/>
      <c r="D3" s="172"/>
      <c r="E3" s="172"/>
      <c r="F3" s="173"/>
    </row>
    <row r="4" spans="1:18" ht="34.5" customHeight="1">
      <c r="A4" s="67" t="s">
        <v>295</v>
      </c>
      <c r="B4" s="67" t="s">
        <v>0</v>
      </c>
      <c r="C4" s="67" t="s">
        <v>1</v>
      </c>
      <c r="D4" s="67" t="s">
        <v>2</v>
      </c>
      <c r="E4" s="67" t="s">
        <v>3</v>
      </c>
      <c r="F4" s="67" t="s">
        <v>4</v>
      </c>
    </row>
    <row r="5" spans="1:18" ht="15" customHeight="1">
      <c r="A5" s="41"/>
      <c r="B5" s="41" t="str">
        <f>+'Mapa Riesgos Corrupción 2020'!A10</f>
        <v>Direccionamiento Estrategico</v>
      </c>
      <c r="C5" s="38"/>
      <c r="D5" s="38"/>
      <c r="E5" s="38"/>
      <c r="F5" s="38"/>
    </row>
    <row r="6" spans="1:18" ht="22.5">
      <c r="A6" s="69">
        <v>1</v>
      </c>
      <c r="B6" s="40" t="str">
        <f>+'Mapa Riesgos Corrupción 2020'!C10</f>
        <v>Concentración de autoridad o exceso de poder u omisión de sus obligaciones</v>
      </c>
      <c r="C6" s="45"/>
      <c r="D6" s="45"/>
      <c r="E6" s="45"/>
      <c r="F6" s="45" t="s">
        <v>306</v>
      </c>
    </row>
    <row r="7" spans="1:18" ht="13.5" customHeight="1">
      <c r="A7" s="69">
        <v>2</v>
      </c>
      <c r="B7" s="132" t="str">
        <f>+'Mapa Riesgos Corrupción 2020'!C11</f>
        <v>Extralimitación de funciones.</v>
      </c>
      <c r="C7" s="45"/>
      <c r="D7" s="45"/>
      <c r="E7" s="45"/>
      <c r="F7" s="45" t="s">
        <v>306</v>
      </c>
    </row>
    <row r="8" spans="1:18" ht="12" customHeight="1">
      <c r="A8" s="69">
        <v>3</v>
      </c>
      <c r="B8" s="132" t="str">
        <f>+'Mapa Riesgos Corrupción 2020'!C12</f>
        <v>canales de comunicación deficientes</v>
      </c>
      <c r="C8" s="45"/>
      <c r="D8" s="45"/>
      <c r="E8" s="45"/>
      <c r="F8" s="45" t="s">
        <v>306</v>
      </c>
    </row>
    <row r="9" spans="1:18" ht="13.5" customHeight="1">
      <c r="A9" s="69">
        <v>4</v>
      </c>
      <c r="B9" s="132" t="str">
        <f>+'Mapa Riesgos Corrupción 2020'!C13</f>
        <v>Amiguismo y clientelismo.</v>
      </c>
      <c r="C9" s="45"/>
      <c r="D9" s="45"/>
      <c r="E9" s="45"/>
      <c r="F9" s="45" t="s">
        <v>306</v>
      </c>
    </row>
    <row r="10" spans="1:18" ht="14.25" customHeight="1">
      <c r="A10" s="69">
        <v>5</v>
      </c>
      <c r="B10" s="132" t="str">
        <f>+'Mapa Riesgos Corrupción 2020'!C14</f>
        <v>Soborno (Cohecho).</v>
      </c>
      <c r="C10" s="45"/>
      <c r="D10" s="45"/>
      <c r="E10" s="45"/>
      <c r="F10" s="45" t="s">
        <v>306</v>
      </c>
    </row>
    <row r="11" spans="1:18" ht="14.25" customHeight="1">
      <c r="A11" s="69">
        <v>6</v>
      </c>
      <c r="B11" s="132" t="str">
        <f>+'Mapa Riesgos Corrupción 2020'!C15</f>
        <v>Trafico de influencias</v>
      </c>
      <c r="C11" s="45"/>
      <c r="D11" s="45"/>
      <c r="E11" s="45"/>
      <c r="F11" s="45" t="s">
        <v>306</v>
      </c>
    </row>
    <row r="12" spans="1:18">
      <c r="A12" s="69"/>
      <c r="B12" s="41" t="str">
        <f>+'Mapa Riesgos Corrupción 2020'!A16</f>
        <v>Gestión para la Articulación Institucional</v>
      </c>
      <c r="C12" s="128"/>
      <c r="D12" s="128"/>
      <c r="E12" s="128"/>
      <c r="F12" s="128"/>
    </row>
    <row r="13" spans="1:18">
      <c r="A13" s="69">
        <v>7</v>
      </c>
      <c r="B13" s="39" t="str">
        <f>+'Mapa Riesgos Corrupción 2020'!C16</f>
        <v>Demora e inadecuado servicio en la  expedición de pasaportes</v>
      </c>
      <c r="C13" s="128" t="s">
        <v>306</v>
      </c>
      <c r="D13" s="128"/>
      <c r="E13" s="128"/>
      <c r="F13" s="128" t="s">
        <v>306</v>
      </c>
    </row>
    <row r="14" spans="1:18">
      <c r="A14" s="69"/>
      <c r="B14" s="41" t="str">
        <f>+'Mapa Riesgos Corrupción 2020'!A17</f>
        <v>Infraestructura y Hábitat</v>
      </c>
      <c r="C14" s="128"/>
      <c r="D14" s="128"/>
      <c r="E14" s="128"/>
      <c r="F14" s="128"/>
    </row>
    <row r="15" spans="1:18" ht="22.5">
      <c r="A15" s="69">
        <v>8</v>
      </c>
      <c r="B15" s="39" t="str">
        <f>+'Mapa Riesgos Corrupción 2020'!C17</f>
        <v>Excesivo tiempo por parte de terceros, (internos y externos) en la emisión de conceptos que retrasan la ejecución de obras</v>
      </c>
      <c r="C15" s="128"/>
      <c r="D15" s="128"/>
      <c r="E15" s="128"/>
      <c r="F15" s="128" t="s">
        <v>306</v>
      </c>
    </row>
    <row r="16" spans="1:18">
      <c r="A16" s="69"/>
      <c r="B16" s="41" t="str">
        <f>+'Mapa Riesgos Corrupción 2020'!A22</f>
        <v>Adquisición de Bienes y Servicios</v>
      </c>
      <c r="C16" s="128"/>
      <c r="D16" s="128"/>
      <c r="E16" s="128"/>
      <c r="F16" s="128"/>
    </row>
    <row r="17" spans="1:6" ht="22.5">
      <c r="A17" s="69">
        <v>9</v>
      </c>
      <c r="B17" s="39" t="str">
        <f>+'Mapa Riesgos Corrupción 2020'!C22</f>
        <v>Pliegos de condiciones  hechos  a la medida de una firma en particular.</v>
      </c>
      <c r="C17" s="128"/>
      <c r="D17" s="128"/>
      <c r="E17" s="128"/>
      <c r="F17" s="128" t="s">
        <v>306</v>
      </c>
    </row>
    <row r="18" spans="1:6" ht="21" customHeight="1">
      <c r="A18" s="69">
        <v>10</v>
      </c>
      <c r="B18" s="39" t="str">
        <f>+'Mapa Riesgos Corrupción 2020'!C23</f>
        <v>Proyección de presupuestos con sobre costos para beneficiar a futuros contratistas</v>
      </c>
      <c r="C18" s="128"/>
      <c r="D18" s="128"/>
      <c r="E18" s="128"/>
      <c r="F18" s="128" t="s">
        <v>306</v>
      </c>
    </row>
    <row r="19" spans="1:6">
      <c r="A19" s="69">
        <v>11</v>
      </c>
      <c r="B19" s="39" t="str">
        <f>+'Mapa Riesgos Corrupción 2020'!C24</f>
        <v>Direccionar a empresas de papel determinados proyectos</v>
      </c>
      <c r="C19" s="128"/>
      <c r="D19" s="128"/>
      <c r="E19" s="128"/>
      <c r="F19" s="128" t="s">
        <v>306</v>
      </c>
    </row>
    <row r="20" spans="1:6">
      <c r="A20" s="69"/>
      <c r="B20" s="41" t="str">
        <f>+'Mapa Riesgos Corrupción 2020'!A25</f>
        <v>Seguridad Jurídica</v>
      </c>
      <c r="C20" s="128"/>
      <c r="D20" s="128"/>
      <c r="E20" s="128"/>
      <c r="F20" s="128"/>
    </row>
    <row r="21" spans="1:6">
      <c r="A21" s="69">
        <v>12</v>
      </c>
      <c r="B21" s="39" t="str">
        <f>+'Mapa Riesgos Corrupción 2020'!C25</f>
        <v>Pérdida de información vital para para la defensa de la administración</v>
      </c>
      <c r="C21" s="128" t="s">
        <v>306</v>
      </c>
      <c r="D21" s="128"/>
      <c r="E21" s="128"/>
      <c r="F21" s="128"/>
    </row>
    <row r="22" spans="1:6" ht="17.25" customHeight="1">
      <c r="A22" s="69">
        <v>13</v>
      </c>
      <c r="B22" s="39" t="str">
        <f>+'Mapa Riesgos Corrupción 2020'!C26</f>
        <v xml:space="preserve">No ejercer la adecuada defensa de los intereses de la administración </v>
      </c>
      <c r="C22" s="128" t="s">
        <v>306</v>
      </c>
      <c r="D22" s="128"/>
      <c r="E22" s="128"/>
      <c r="F22" s="128" t="s">
        <v>306</v>
      </c>
    </row>
    <row r="23" spans="1:6">
      <c r="A23" s="69"/>
      <c r="B23" s="41" t="str">
        <f>+'Mapa Riesgos Corrupción 2020'!A27</f>
        <v>Provisión de recursos para la mejora continua</v>
      </c>
      <c r="C23" s="128"/>
      <c r="D23" s="128"/>
      <c r="E23" s="128"/>
      <c r="F23" s="128"/>
    </row>
    <row r="24" spans="1:6">
      <c r="A24" s="69">
        <v>14</v>
      </c>
      <c r="B24" s="39" t="str">
        <f>+'Mapa Riesgos Corrupción 2020'!C27</f>
        <v>Incumplimiento de la Ley 909 de 2004 y del Acuerdo 137 de 2010</v>
      </c>
      <c r="C24" s="128"/>
      <c r="D24" s="128"/>
      <c r="E24" s="128"/>
      <c r="F24" s="128" t="s">
        <v>306</v>
      </c>
    </row>
    <row r="25" spans="1:6">
      <c r="A25" s="69">
        <v>15</v>
      </c>
      <c r="B25" s="39" t="str">
        <f>+'Mapa Riesgos Corrupción 2020'!C28</f>
        <v>Incumplimiento de la Ley 909 de 2004 y del Decreto 1227 de 2005</v>
      </c>
      <c r="C25" s="128"/>
      <c r="D25" s="128"/>
      <c r="E25" s="128"/>
      <c r="F25" s="128" t="s">
        <v>306</v>
      </c>
    </row>
    <row r="26" spans="1:6">
      <c r="A26" s="69">
        <v>16</v>
      </c>
      <c r="B26" s="39" t="str">
        <f>+'Mapa Riesgos Corrupción 2020'!C29</f>
        <v xml:space="preserve">Posibles deficiencias en liquidación  de  Parafiscales y Seguridad Social </v>
      </c>
      <c r="C26" s="128"/>
      <c r="D26" s="128"/>
      <c r="E26" s="128"/>
      <c r="F26" s="128" t="s">
        <v>306</v>
      </c>
    </row>
    <row r="27" spans="1:6">
      <c r="A27" s="69">
        <v>17</v>
      </c>
      <c r="B27" s="39" t="str">
        <f>+'Mapa Riesgos Corrupción 2020'!C35</f>
        <v>Pérdida de expedientes de contratos de prestación de servicios</v>
      </c>
      <c r="C27" s="128"/>
      <c r="D27" s="128"/>
      <c r="E27" s="128"/>
      <c r="F27" s="128" t="s">
        <v>306</v>
      </c>
    </row>
    <row r="28" spans="1:6" ht="48" customHeight="1">
      <c r="A28" s="69">
        <v>18</v>
      </c>
      <c r="B28" s="39" t="str">
        <f>+'Mapa Riesgos Corrupción 2020'!C36</f>
        <v>Atrasos en los siguientes trámites realizados por el Fondo de Pensiones: Nomina, en publicación de edicto, Revisión de supervivencia, no pagar cuotas partes en los tiempos previstos, no pagar los bonos pensionales, inconsistencia en PASIVOCOL</v>
      </c>
      <c r="C28" s="128"/>
      <c r="D28" s="128"/>
      <c r="E28" s="128"/>
      <c r="F28" s="128" t="s">
        <v>306</v>
      </c>
    </row>
    <row r="29" spans="1:6">
      <c r="A29" s="69"/>
      <c r="B29" s="41" t="str">
        <f>+'Mapa Riesgos Corrupción 2020'!A37</f>
        <v>Adquisición Bienes y Servicios</v>
      </c>
      <c r="C29" s="128"/>
      <c r="D29" s="128"/>
      <c r="E29" s="128"/>
      <c r="F29" s="128"/>
    </row>
    <row r="30" spans="1:6">
      <c r="A30" s="69">
        <v>19</v>
      </c>
      <c r="B30" s="39" t="str">
        <f>+'Mapa Riesgos Corrupción 2020'!C37</f>
        <v>Inconsistencias en el recibo y entrega de elementos al almacén</v>
      </c>
      <c r="C30" s="128" t="s">
        <v>306</v>
      </c>
      <c r="D30" s="128"/>
      <c r="E30" s="128"/>
      <c r="F30" s="128" t="s">
        <v>306</v>
      </c>
    </row>
    <row r="31" spans="1:6">
      <c r="A31" s="69"/>
      <c r="B31" s="41" t="str">
        <f>+'Mapa Riesgos Corrupción 2020'!A38</f>
        <v>Gestión Archivística y documental</v>
      </c>
      <c r="C31" s="128"/>
      <c r="D31" s="128"/>
      <c r="E31" s="128"/>
      <c r="F31" s="128"/>
    </row>
    <row r="32" spans="1:6">
      <c r="A32" s="69">
        <v>20</v>
      </c>
      <c r="B32" s="39" t="str">
        <f>+'Mapa Riesgos Corrupción 2020'!C38</f>
        <v>Deficiente sistema de Monitoreo y alarma de la dependencia</v>
      </c>
      <c r="C32" s="128" t="s">
        <v>306</v>
      </c>
      <c r="D32" s="128" t="s">
        <v>306</v>
      </c>
      <c r="E32" s="128"/>
      <c r="F32" s="128" t="s">
        <v>306</v>
      </c>
    </row>
    <row r="33" spans="1:6">
      <c r="A33" s="69"/>
      <c r="B33" s="41" t="str">
        <f>+'Mapa Riesgos Corrupción 2020'!A39</f>
        <v>Evaluación y Seguimiento</v>
      </c>
      <c r="C33" s="128"/>
      <c r="D33" s="128"/>
      <c r="E33" s="128"/>
      <c r="F33" s="128"/>
    </row>
    <row r="34" spans="1:6">
      <c r="A34" s="69">
        <v>21</v>
      </c>
      <c r="B34" s="39" t="str">
        <f>+'Mapa Riesgos Corrupción 2020'!C39</f>
        <v>Insuficiencia de personal para realizar las labores del proceso</v>
      </c>
      <c r="C34" s="128" t="s">
        <v>306</v>
      </c>
      <c r="D34" s="128"/>
      <c r="E34" s="128"/>
      <c r="F34" s="128" t="s">
        <v>306</v>
      </c>
    </row>
    <row r="35" spans="1:6" ht="21.75" customHeight="1">
      <c r="A35" s="69">
        <v>22</v>
      </c>
      <c r="B35" s="39" t="str">
        <f>+'Mapa Riesgos Corrupción 2020'!C40</f>
        <v>Falta de recursos para la sostenibilidad del sistema en cuanto a la difusión, socialización y sensibilización.</v>
      </c>
      <c r="C35" s="128" t="s">
        <v>306</v>
      </c>
      <c r="D35" s="128"/>
      <c r="E35" s="128"/>
      <c r="F35" s="128" t="s">
        <v>306</v>
      </c>
    </row>
    <row r="36" spans="1:6">
      <c r="A36" s="69">
        <v>23</v>
      </c>
      <c r="B36" s="39" t="str">
        <f>+'Mapa Riesgos Corrupción 2020'!C41</f>
        <v>Bajos niveles de control y autocontrol</v>
      </c>
      <c r="C36" s="128" t="s">
        <v>306</v>
      </c>
      <c r="D36" s="128"/>
      <c r="E36" s="128"/>
      <c r="F36" s="128" t="s">
        <v>306</v>
      </c>
    </row>
    <row r="37" spans="1:6">
      <c r="C37" s="133"/>
      <c r="D37" s="133"/>
      <c r="E37" s="133"/>
      <c r="F37" s="133"/>
    </row>
    <row r="38" spans="1:6">
      <c r="C38" s="133"/>
      <c r="D38" s="133"/>
      <c r="E38" s="133"/>
      <c r="F38" s="133"/>
    </row>
  </sheetData>
  <mergeCells count="3">
    <mergeCell ref="A1:F1"/>
    <mergeCell ref="B2:C2"/>
    <mergeCell ref="A3:F3"/>
  </mergeCells>
  <printOptions horizontalCentered="1"/>
  <pageMargins left="0.23622047244094491" right="0.23622047244094491" top="0.74803149606299213" bottom="0.74803149606299213" header="0.31496062992125984" footer="0.31496062992125984"/>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R29"/>
  <sheetViews>
    <sheetView view="pageBreakPreview" zoomScale="151" zoomScaleSheetLayoutView="151" workbookViewId="0">
      <pane ySplit="4" topLeftCell="A5" activePane="bottomLeft" state="frozen"/>
      <selection activeCell="B1" sqref="B1"/>
      <selection pane="bottomLeft" activeCell="D27" sqref="D27"/>
    </sheetView>
  </sheetViews>
  <sheetFormatPr baseColWidth="10" defaultRowHeight="15"/>
  <cols>
    <col min="1" max="1" width="12.5703125" customWidth="1"/>
    <col min="2" max="2" width="45.85546875" customWidth="1"/>
    <col min="3" max="3" width="25.28515625" customWidth="1"/>
    <col min="4" max="4" width="27" customWidth="1"/>
    <col min="5" max="5" width="23.28515625" customWidth="1"/>
  </cols>
  <sheetData>
    <row r="1" spans="1:18" s="4" customFormat="1" ht="16.5" customHeight="1">
      <c r="A1" s="152" t="s">
        <v>418</v>
      </c>
      <c r="B1" s="152"/>
      <c r="C1" s="152"/>
      <c r="D1" s="152"/>
      <c r="E1" s="152"/>
      <c r="F1" s="152"/>
      <c r="G1" s="59"/>
      <c r="H1" s="60"/>
      <c r="I1" s="60"/>
      <c r="J1" s="60"/>
      <c r="K1" s="60"/>
      <c r="L1" s="60"/>
      <c r="M1" s="60"/>
      <c r="N1" s="60"/>
      <c r="O1" s="60"/>
      <c r="P1" s="60"/>
      <c r="Q1" s="60"/>
      <c r="R1" s="60"/>
    </row>
    <row r="2" spans="1:18" s="4" customFormat="1" ht="19.5" customHeight="1">
      <c r="A2" s="96"/>
      <c r="B2" s="174" t="s">
        <v>409</v>
      </c>
      <c r="C2" s="174"/>
      <c r="D2" s="61"/>
      <c r="E2" s="61"/>
      <c r="F2" s="61"/>
      <c r="G2" s="62"/>
    </row>
    <row r="3" spans="1:18" ht="18.75" customHeight="1">
      <c r="A3" s="171" t="s">
        <v>290</v>
      </c>
      <c r="B3" s="172"/>
      <c r="C3" s="172"/>
      <c r="D3" s="172"/>
      <c r="E3" s="173"/>
    </row>
    <row r="4" spans="1:18" ht="23.25" customHeight="1">
      <c r="A4" s="38" t="s">
        <v>287</v>
      </c>
      <c r="B4" s="38" t="s">
        <v>288</v>
      </c>
      <c r="C4" s="38" t="s">
        <v>151</v>
      </c>
      <c r="D4" s="38" t="s">
        <v>35</v>
      </c>
      <c r="E4" s="38" t="s">
        <v>289</v>
      </c>
    </row>
    <row r="5" spans="1:18" ht="31.5" customHeight="1">
      <c r="A5" s="175" t="str">
        <f>+'Mapa Riesgos Corrupción 2020'!A10</f>
        <v>Direccionamiento Estrategico</v>
      </c>
      <c r="B5" s="181" t="s">
        <v>386</v>
      </c>
      <c r="C5" s="98" t="s">
        <v>91</v>
      </c>
      <c r="D5" s="99" t="str">
        <f>+'Mapa Riesgos Corrupción 2020'!C10</f>
        <v>Concentración de autoridad o exceso de poder u omisión de sus obligaciones</v>
      </c>
      <c r="E5" s="98" t="s">
        <v>92</v>
      </c>
    </row>
    <row r="6" spans="1:18" ht="35.25" customHeight="1">
      <c r="A6" s="179"/>
      <c r="B6" s="182"/>
      <c r="C6" s="98" t="s">
        <v>98</v>
      </c>
      <c r="D6" s="99" t="str">
        <f>+'Mapa Riesgos Corrupción 2020'!C11</f>
        <v>Extralimitación de funciones.</v>
      </c>
      <c r="E6" s="30" t="s">
        <v>100</v>
      </c>
    </row>
    <row r="7" spans="1:18" ht="39.75" customHeight="1">
      <c r="A7" s="179"/>
      <c r="B7" s="182"/>
      <c r="C7" s="98" t="s">
        <v>106</v>
      </c>
      <c r="D7" s="99" t="str">
        <f>+'Mapa Riesgos Corrupción 2020'!C12</f>
        <v>canales de comunicación deficientes</v>
      </c>
      <c r="E7" s="30" t="s">
        <v>108</v>
      </c>
    </row>
    <row r="8" spans="1:18" ht="43.5" customHeight="1">
      <c r="A8" s="179"/>
      <c r="B8" s="182"/>
      <c r="C8" s="98" t="s">
        <v>114</v>
      </c>
      <c r="D8" s="99" t="str">
        <f>+'Mapa Riesgos Corrupción 2020'!C13</f>
        <v>Amiguismo y clientelismo.</v>
      </c>
      <c r="E8" s="30" t="s">
        <v>116</v>
      </c>
    </row>
    <row r="9" spans="1:18" ht="31.5">
      <c r="A9" s="179"/>
      <c r="B9" s="182"/>
      <c r="C9" s="98" t="s">
        <v>122</v>
      </c>
      <c r="D9" s="99" t="str">
        <f>+'Mapa Riesgos Corrupción 2020'!C14</f>
        <v>Soborno (Cohecho).</v>
      </c>
      <c r="E9" s="30" t="s">
        <v>124</v>
      </c>
    </row>
    <row r="10" spans="1:18" ht="31.5" customHeight="1">
      <c r="A10" s="176"/>
      <c r="B10" s="183"/>
      <c r="C10" s="98" t="s">
        <v>131</v>
      </c>
      <c r="D10" s="99" t="str">
        <f>+'Mapa Riesgos Corrupción 2020'!C15</f>
        <v>Trafico de influencias</v>
      </c>
      <c r="E10" s="30" t="s">
        <v>133</v>
      </c>
    </row>
    <row r="11" spans="1:18" ht="99" customHeight="1">
      <c r="A11" s="97" t="str">
        <f>+'Mapa Riesgos Corrupción 2020'!A16</f>
        <v>Gestión para la Articulación Institucional</v>
      </c>
      <c r="B11" s="100" t="s">
        <v>387</v>
      </c>
      <c r="C11" s="8" t="s">
        <v>308</v>
      </c>
      <c r="D11" s="8" t="str">
        <f>+'Mapa Riesgos Corrupción 2020'!C16</f>
        <v>Demora e inadecuado servicio en la  expedición de pasaportes</v>
      </c>
      <c r="E11" s="8" t="s">
        <v>309</v>
      </c>
    </row>
    <row r="12" spans="1:18" ht="44.25" customHeight="1">
      <c r="A12" s="32" t="str">
        <f>+'Mapa Riesgos Corrupción 2020'!A17</f>
        <v>Infraestructura y Hábitat</v>
      </c>
      <c r="B12" s="100" t="s">
        <v>388</v>
      </c>
      <c r="C12" s="101" t="s">
        <v>312</v>
      </c>
      <c r="D12" s="100" t="str">
        <f>+'Mapa Riesgos Corrupción 2020'!C17</f>
        <v>Excesivo tiempo por parte de terceros, (internos y externos) en la emisión de conceptos que retrasan la ejecución de obras</v>
      </c>
      <c r="E12" s="100" t="s">
        <v>313</v>
      </c>
    </row>
    <row r="13" spans="1:18" ht="32.25" customHeight="1">
      <c r="A13" s="175" t="str">
        <f>+'Mapa Riesgos Corrupción 2020'!A22</f>
        <v>Adquisición de Bienes y Servicios</v>
      </c>
      <c r="B13" s="181" t="s">
        <v>389</v>
      </c>
      <c r="C13" s="100" t="s">
        <v>316</v>
      </c>
      <c r="D13" s="100" t="str">
        <f>+'Mapa Riesgos Corrupción 2020'!C22</f>
        <v>Pliegos de condiciones  hechos  a la medida de una firma en particular.</v>
      </c>
      <c r="E13" s="99" t="s">
        <v>317</v>
      </c>
    </row>
    <row r="14" spans="1:18" ht="33.75" customHeight="1">
      <c r="A14" s="179"/>
      <c r="B14" s="182"/>
      <c r="C14" s="100" t="s">
        <v>316</v>
      </c>
      <c r="D14" s="100" t="str">
        <f>+'Mapa Riesgos Corrupción 2020'!C23</f>
        <v>Proyección de presupuestos con sobre costos para beneficiar a futuros contratistas</v>
      </c>
      <c r="E14" s="100" t="s">
        <v>321</v>
      </c>
    </row>
    <row r="15" spans="1:18" ht="33" customHeight="1">
      <c r="A15" s="176"/>
      <c r="B15" s="183"/>
      <c r="C15" s="100" t="s">
        <v>316</v>
      </c>
      <c r="D15" s="100" t="str">
        <f>+'Mapa Riesgos Corrupción 2020'!C24</f>
        <v>Direccionar a empresas de papel determinados proyectos</v>
      </c>
      <c r="E15" s="100" t="s">
        <v>390</v>
      </c>
    </row>
    <row r="16" spans="1:18">
      <c r="A16" s="184" t="s">
        <v>290</v>
      </c>
      <c r="B16" s="185"/>
      <c r="C16" s="185"/>
      <c r="D16" s="185"/>
      <c r="E16" s="186"/>
    </row>
    <row r="17" spans="1:5">
      <c r="A17" s="102" t="s">
        <v>287</v>
      </c>
      <c r="B17" s="102" t="s">
        <v>288</v>
      </c>
      <c r="C17" s="102" t="s">
        <v>151</v>
      </c>
      <c r="D17" s="102" t="s">
        <v>35</v>
      </c>
      <c r="E17" s="102" t="s">
        <v>289</v>
      </c>
    </row>
    <row r="18" spans="1:5" ht="33" customHeight="1">
      <c r="A18" s="175" t="str">
        <f>+'Mapa Riesgos Corrupción 2020'!A25</f>
        <v>Seguridad Jurídica</v>
      </c>
      <c r="B18" s="177" t="s">
        <v>391</v>
      </c>
      <c r="C18" s="8" t="s">
        <v>392</v>
      </c>
      <c r="D18" s="39" t="str">
        <f>+'Mapa Riesgos Corrupción 2020'!C25</f>
        <v>Pérdida de información vital para para la defensa de la administración</v>
      </c>
      <c r="E18" s="8" t="s">
        <v>394</v>
      </c>
    </row>
    <row r="19" spans="1:5" ht="33.75">
      <c r="A19" s="176"/>
      <c r="B19" s="178"/>
      <c r="C19" s="27" t="s">
        <v>414</v>
      </c>
      <c r="D19" s="39" t="str">
        <f>+'Mapa Riesgos Corrupción 2020'!C26</f>
        <v xml:space="preserve">No ejercer la adecuada defensa de los intereses de la administración </v>
      </c>
      <c r="E19" s="8" t="s">
        <v>394</v>
      </c>
    </row>
    <row r="20" spans="1:5" ht="21">
      <c r="A20" s="175" t="str">
        <f>+'Mapa Riesgos Corrupción 2020'!A27</f>
        <v>Provisión de recursos para la mejora continua</v>
      </c>
      <c r="B20" s="177" t="s">
        <v>395</v>
      </c>
      <c r="C20" s="8" t="s">
        <v>327</v>
      </c>
      <c r="D20" s="8" t="str">
        <f>+'Mapa Riesgos Corrupción 2020'!C27</f>
        <v>Incumplimiento de la Ley 909 de 2004 y del Acuerdo 137 de 2010</v>
      </c>
      <c r="E20" s="8" t="s">
        <v>328</v>
      </c>
    </row>
    <row r="21" spans="1:5" ht="21">
      <c r="A21" s="179"/>
      <c r="B21" s="180"/>
      <c r="C21" s="8" t="s">
        <v>327</v>
      </c>
      <c r="D21" s="8" t="str">
        <f>+'Mapa Riesgos Corrupción 2020'!C28</f>
        <v>Incumplimiento de la Ley 909 de 2004 y del Decreto 1227 de 2005</v>
      </c>
      <c r="E21" s="8" t="s">
        <v>328</v>
      </c>
    </row>
    <row r="22" spans="1:5" ht="42">
      <c r="A22" s="179"/>
      <c r="B22" s="180"/>
      <c r="C22" s="8" t="s">
        <v>329</v>
      </c>
      <c r="D22" s="8" t="str">
        <f>+'Mapa Riesgos Corrupción 2020'!C29</f>
        <v xml:space="preserve">Posibles deficiencias en liquidación  de  Parafiscales y Seguridad Social </v>
      </c>
      <c r="E22" s="8" t="s">
        <v>330</v>
      </c>
    </row>
    <row r="23" spans="1:5" ht="31.5">
      <c r="A23" s="179"/>
      <c r="B23" s="180"/>
      <c r="C23" s="8" t="s">
        <v>331</v>
      </c>
      <c r="D23" s="8" t="str">
        <f>+'Mapa Riesgos Corrupción 2020'!C35</f>
        <v>Pérdida de expedientes de contratos de prestación de servicios</v>
      </c>
      <c r="E23" s="8" t="s">
        <v>332</v>
      </c>
    </row>
    <row r="24" spans="1:5" ht="76.5" customHeight="1">
      <c r="A24" s="176"/>
      <c r="B24" s="178"/>
      <c r="C24" s="8" t="s">
        <v>396</v>
      </c>
      <c r="D24" s="8" t="str">
        <f>+'Mapa Riesgos Corrupción 2020'!C36</f>
        <v>Atrasos en los siguientes trámites realizados por el Fondo de Pensiones: Nomina, en publicación de edicto, Revisión de supervivencia, no pagar cuotas partes en los tiempos previstos, no pagar los bonos pensionales, inconsistencia en PASIVOCOL</v>
      </c>
      <c r="E24" s="8" t="s">
        <v>397</v>
      </c>
    </row>
    <row r="25" spans="1:5" ht="34.5" customHeight="1">
      <c r="A25" s="32" t="str">
        <f>+'Mapa Riesgos Corrupción 2020'!A24</f>
        <v>Adquisición de Bienes y Servicios</v>
      </c>
      <c r="B25" s="100" t="s">
        <v>398</v>
      </c>
      <c r="C25" s="100" t="s">
        <v>344</v>
      </c>
      <c r="D25" s="100" t="str">
        <f>+'Mapa Riesgos Corrupción 2020'!C37</f>
        <v>Inconsistencias en el recibo y entrega de elementos al almacén</v>
      </c>
      <c r="E25" s="100" t="s">
        <v>345</v>
      </c>
    </row>
    <row r="26" spans="1:5" ht="43.5" customHeight="1">
      <c r="A26" s="32" t="str">
        <f>+'Mapa Riesgos Corrupción 2020'!A38</f>
        <v>Gestión Archivística y documental</v>
      </c>
      <c r="B26" s="100" t="s">
        <v>399</v>
      </c>
      <c r="C26" s="31" t="s">
        <v>73</v>
      </c>
      <c r="D26" s="100" t="str">
        <f>+'Mapa Riesgos Corrupción 2020'!C38</f>
        <v>Deficiente sistema de Monitoreo y alarma de la dependencia</v>
      </c>
      <c r="E26" s="100" t="s">
        <v>348</v>
      </c>
    </row>
    <row r="27" spans="1:5" ht="25.5" customHeight="1">
      <c r="A27" s="175" t="str">
        <f>+'Mapa Riesgos Corrupción 2020'!A39</f>
        <v>Evaluación y Seguimiento</v>
      </c>
      <c r="B27" s="177" t="s">
        <v>400</v>
      </c>
      <c r="C27" s="100" t="s">
        <v>350</v>
      </c>
      <c r="D27" s="100" t="str">
        <f>+'Mapa Riesgos Corrupción 2020'!C39</f>
        <v>Insuficiencia de personal para realizar las labores del proceso</v>
      </c>
      <c r="E27" s="100" t="s">
        <v>352</v>
      </c>
    </row>
    <row r="28" spans="1:5" ht="42">
      <c r="A28" s="179"/>
      <c r="B28" s="180"/>
      <c r="C28" s="100" t="s">
        <v>350</v>
      </c>
      <c r="D28" s="100" t="str">
        <f>+'Mapa Riesgos Corrupción 2020'!C40</f>
        <v>Falta de recursos para la sostenibilidad del sistema en cuanto a la difusión, socialización y sensibilización.</v>
      </c>
      <c r="E28" s="100" t="s">
        <v>353</v>
      </c>
    </row>
    <row r="29" spans="1:5" ht="21">
      <c r="A29" s="176"/>
      <c r="B29" s="178"/>
      <c r="C29" s="100" t="s">
        <v>351</v>
      </c>
      <c r="D29" s="100" t="str">
        <f>+'Mapa Riesgos Corrupción 2020'!C41</f>
        <v>Bajos niveles de control y autocontrol</v>
      </c>
      <c r="E29" s="100" t="s">
        <v>433</v>
      </c>
    </row>
  </sheetData>
  <mergeCells count="14">
    <mergeCell ref="A27:A29"/>
    <mergeCell ref="B27:B29"/>
    <mergeCell ref="A3:E3"/>
    <mergeCell ref="A5:A10"/>
    <mergeCell ref="B5:B10"/>
    <mergeCell ref="A13:A15"/>
    <mergeCell ref="B13:B15"/>
    <mergeCell ref="A16:E16"/>
    <mergeCell ref="A1:F1"/>
    <mergeCell ref="B2:C2"/>
    <mergeCell ref="A18:A19"/>
    <mergeCell ref="B18:B19"/>
    <mergeCell ref="A20:A24"/>
    <mergeCell ref="B20:B24"/>
  </mergeCells>
  <printOptions horizontalCentered="1"/>
  <pageMargins left="0.23622047244094491" right="0.23622047244094491" top="0.74803149606299213" bottom="0.74803149606299213" header="0.31496062992125984" footer="0.31496062992125984"/>
  <pageSetup scale="97" orientation="landscape" r:id="rId1"/>
  <rowBreaks count="1" manualBreakCount="1">
    <brk id="1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0"/>
  <dimension ref="A1:AG36"/>
  <sheetViews>
    <sheetView view="pageBreakPreview" topLeftCell="A28" zoomScale="192" zoomScaleSheetLayoutView="192" workbookViewId="0">
      <selection activeCell="A36" sqref="A36"/>
    </sheetView>
  </sheetViews>
  <sheetFormatPr baseColWidth="10" defaultRowHeight="15"/>
  <cols>
    <col min="1" max="1" width="77.85546875" customWidth="1"/>
    <col min="2" max="2" width="5.42578125" customWidth="1"/>
    <col min="3" max="3" width="18.85546875" customWidth="1"/>
    <col min="4" max="4" width="11.42578125" customWidth="1"/>
    <col min="5" max="5" width="11.140625" customWidth="1"/>
  </cols>
  <sheetData>
    <row r="1" spans="1:33" s="4" customFormat="1" ht="16.5" customHeight="1">
      <c r="A1" s="152" t="s">
        <v>418</v>
      </c>
      <c r="B1" s="152"/>
      <c r="C1" s="152"/>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row>
    <row r="2" spans="1:33" s="4" customFormat="1" ht="19.5" customHeight="1">
      <c r="A2" s="190" t="s">
        <v>409</v>
      </c>
      <c r="B2" s="190"/>
      <c r="C2" s="190"/>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1:33" ht="24.75" customHeight="1">
      <c r="A3" s="187" t="s">
        <v>82</v>
      </c>
      <c r="B3" s="188"/>
      <c r="C3" s="189"/>
    </row>
    <row r="4" spans="1:33" ht="15.75" customHeight="1">
      <c r="A4" s="9" t="s">
        <v>79</v>
      </c>
      <c r="B4" s="10" t="s">
        <v>80</v>
      </c>
      <c r="C4" s="10" t="s">
        <v>81</v>
      </c>
    </row>
    <row r="5" spans="1:33" ht="15" customHeight="1">
      <c r="A5" s="11" t="str">
        <f>+'Mapa Riesgos Corrupción 2020'!A10</f>
        <v>Direccionamiento Estrategico</v>
      </c>
      <c r="B5" s="12"/>
      <c r="C5" s="12"/>
    </row>
    <row r="6" spans="1:33" ht="12" customHeight="1">
      <c r="A6" s="8" t="str">
        <f>+'Mapa Riesgos Corrupción 2020'!C10</f>
        <v>Concentración de autoridad o exceso de poder u omisión de sus obligaciones</v>
      </c>
      <c r="B6" s="2">
        <v>1</v>
      </c>
      <c r="C6" s="2" t="str">
        <f>IF(B6=1,"Rara vez",IF(B6=2,"Improbable",IF(B6=3,"Posible",IF(B6=4,"Probable",IF(B6=5,"Casi segura")))))</f>
        <v>Rara vez</v>
      </c>
    </row>
    <row r="7" spans="1:33" ht="12" customHeight="1">
      <c r="A7" s="8" t="str">
        <f>+'Mapa Riesgos Corrupción 2020'!C11</f>
        <v>Extralimitación de funciones.</v>
      </c>
      <c r="B7" s="2">
        <v>2</v>
      </c>
      <c r="C7" s="81" t="str">
        <f t="shared" ref="C7:C11" si="0">IF(B7=1,"Rara vez",IF(B7=2,"Improbable",IF(B7=3,"Posible",IF(B7=4,"Probable",IF(B7=5,"Casi segura")))))</f>
        <v>Improbable</v>
      </c>
    </row>
    <row r="8" spans="1:33" ht="12" customHeight="1">
      <c r="A8" s="8" t="str">
        <f>+'Mapa Riesgos Corrupción 2020'!C12</f>
        <v>canales de comunicación deficientes</v>
      </c>
      <c r="B8" s="2">
        <v>3</v>
      </c>
      <c r="C8" s="81" t="str">
        <f t="shared" si="0"/>
        <v>Posible</v>
      </c>
    </row>
    <row r="9" spans="1:33" ht="12" customHeight="1">
      <c r="A9" s="8" t="str">
        <f>+'Mapa Riesgos Corrupción 2020'!C13</f>
        <v>Amiguismo y clientelismo.</v>
      </c>
      <c r="B9" s="2">
        <v>1</v>
      </c>
      <c r="C9" s="81" t="str">
        <f t="shared" si="0"/>
        <v>Rara vez</v>
      </c>
    </row>
    <row r="10" spans="1:33" ht="12" customHeight="1">
      <c r="A10" s="8" t="str">
        <f>+'Mapa Riesgos Corrupción 2020'!C14</f>
        <v>Soborno (Cohecho).</v>
      </c>
      <c r="B10" s="2">
        <v>1</v>
      </c>
      <c r="C10" s="81" t="str">
        <f t="shared" si="0"/>
        <v>Rara vez</v>
      </c>
    </row>
    <row r="11" spans="1:33" ht="12" customHeight="1">
      <c r="A11" s="8" t="str">
        <f>+'Mapa Riesgos Corrupción 2020'!C15</f>
        <v>Trafico de influencias</v>
      </c>
      <c r="B11" s="2">
        <v>1</v>
      </c>
      <c r="C11" s="81" t="str">
        <f t="shared" si="0"/>
        <v>Rara vez</v>
      </c>
    </row>
    <row r="12" spans="1:33" ht="15" customHeight="1">
      <c r="A12" s="11" t="str">
        <f>+'Mapa Riesgos Corrupción 2020'!A16</f>
        <v>Gestión para la Articulación Institucional</v>
      </c>
      <c r="B12" s="12"/>
      <c r="C12" s="12"/>
    </row>
    <row r="13" spans="1:33" ht="12" customHeight="1">
      <c r="A13" s="8" t="str">
        <f>+'Mapa Riesgos Corrupción 2020'!C16</f>
        <v>Demora e inadecuado servicio en la  expedición de pasaportes</v>
      </c>
      <c r="B13" s="81">
        <v>4</v>
      </c>
      <c r="C13" s="81" t="str">
        <f>IF(B13=1,"Rara vez",IF(B13=2,"Improbable",IF(B13=3,"Posible",IF(B13=4,"Probable",IF(B13=5,"Casi segura")))))</f>
        <v>Probable</v>
      </c>
    </row>
    <row r="14" spans="1:33" ht="15" customHeight="1">
      <c r="A14" s="11" t="str">
        <f>+'Mapa Riesgos Corrupción 2020'!A17</f>
        <v>Infraestructura y Hábitat</v>
      </c>
      <c r="B14" s="12"/>
      <c r="C14" s="12"/>
    </row>
    <row r="15" spans="1:33" ht="22.5" customHeight="1">
      <c r="A15" s="8" t="str">
        <f>+'Mapa Riesgos Corrupción 2020'!C17</f>
        <v>Excesivo tiempo por parte de terceros, (internos y externos) en la emisión de conceptos que retrasan la ejecución de obras</v>
      </c>
      <c r="B15" s="81">
        <v>3</v>
      </c>
      <c r="C15" s="81" t="str">
        <f>IF(B15=1,"Rara vez",IF(B15=2,"Improbable",IF(B15=3,"Posible",IF(B15=4,"Probable",IF(B15=5,"Casi segura")))))</f>
        <v>Posible</v>
      </c>
    </row>
    <row r="16" spans="1:33" ht="15" customHeight="1">
      <c r="A16" s="11" t="str">
        <f>+'Mapa Riesgos Corrupción 2020'!A22</f>
        <v>Adquisición de Bienes y Servicios</v>
      </c>
      <c r="B16" s="12"/>
      <c r="C16" s="12"/>
    </row>
    <row r="17" spans="1:3" ht="12" customHeight="1">
      <c r="A17" s="8" t="str">
        <f>+'Mapa Riesgos Corrupción 2020'!C22</f>
        <v>Pliegos de condiciones  hechos  a la medida de una firma en particular.</v>
      </c>
      <c r="B17" s="2">
        <v>1</v>
      </c>
      <c r="C17" s="81" t="str">
        <f>IF(B17=1,"Rara vez",IF(B17=2,"Improbable",IF(B17=3,"Posible",IF(B17=4,"Probable",IF(B17=5,"Casi segura")))))</f>
        <v>Rara vez</v>
      </c>
    </row>
    <row r="18" spans="1:3" ht="12" customHeight="1">
      <c r="A18" s="8" t="str">
        <f>+'Mapa Riesgos Corrupción 2020'!C23</f>
        <v>Proyección de presupuestos con sobre costos para beneficiar a futuros contratistas</v>
      </c>
      <c r="B18" s="81">
        <v>1</v>
      </c>
      <c r="C18" s="81" t="str">
        <f t="shared" ref="C18:C19" si="1">IF(B18=1,"Rara vez",IF(B18=2,"Improbable",IF(B18=3,"Posible",IF(B18=4,"Probable",IF(B18=5,"Casi segura")))))</f>
        <v>Rara vez</v>
      </c>
    </row>
    <row r="19" spans="1:3" ht="12" customHeight="1">
      <c r="A19" s="8" t="str">
        <f>+'Mapa Riesgos Corrupción 2020'!C24</f>
        <v>Direccionar a empresas de papel determinados proyectos</v>
      </c>
      <c r="B19" s="81">
        <v>1</v>
      </c>
      <c r="C19" s="81" t="str">
        <f t="shared" si="1"/>
        <v>Rara vez</v>
      </c>
    </row>
    <row r="20" spans="1:3" ht="15" customHeight="1">
      <c r="A20" s="11" t="str">
        <f>+'Mapa Riesgos Corrupción 2020'!A25</f>
        <v>Seguridad Jurídica</v>
      </c>
      <c r="B20" s="12"/>
      <c r="C20" s="12"/>
    </row>
    <row r="21" spans="1:3" ht="12" customHeight="1">
      <c r="A21" s="8" t="str">
        <f>+'Mapa Riesgos Corrupción 2020'!C25</f>
        <v>Pérdida de información vital para para la defensa de la administración</v>
      </c>
      <c r="B21" s="81">
        <v>1</v>
      </c>
      <c r="C21" s="81" t="str">
        <f>IF(B21=1,"Rara vez",IF(B21=2,"Improbable",IF(B21=3,"Posible",IF(B21=4,"Probable",IF(B21=5,"Casi segura")))))</f>
        <v>Rara vez</v>
      </c>
    </row>
    <row r="22" spans="1:3" ht="12" customHeight="1">
      <c r="A22" s="8" t="str">
        <f>+'Mapa Riesgos Corrupción 2020'!C26</f>
        <v xml:space="preserve">No ejercer la adecuada defensa de los intereses de la administración </v>
      </c>
      <c r="B22" s="81">
        <v>1</v>
      </c>
      <c r="C22" s="81" t="s">
        <v>83</v>
      </c>
    </row>
    <row r="23" spans="1:3" ht="15" customHeight="1">
      <c r="A23" s="11" t="str">
        <f>+'Mapa Riesgos Corrupción 2020'!A27</f>
        <v>Provisión de recursos para la mejora continua</v>
      </c>
      <c r="B23" s="12"/>
      <c r="C23" s="12"/>
    </row>
    <row r="24" spans="1:3" ht="12" customHeight="1">
      <c r="A24" s="8" t="str">
        <f>+'Mapa Riesgos Corrupción 2020'!C27</f>
        <v>Incumplimiento de la Ley 909 de 2004 y del Acuerdo 137 de 2010</v>
      </c>
      <c r="B24" s="81">
        <v>1</v>
      </c>
      <c r="C24" s="81" t="str">
        <f>IF(B24=1,"Rara vez",IF(B24=2,"Improbable",IF(B24=3,"Posible",IF(B24=4,"Probable",IF(B24=5,"Casi segura")))))</f>
        <v>Rara vez</v>
      </c>
    </row>
    <row r="25" spans="1:3" ht="12" customHeight="1">
      <c r="A25" s="8" t="str">
        <f>+'Mapa Riesgos Corrupción 2020'!C28</f>
        <v>Incumplimiento de la Ley 909 de 2004 y del Decreto 1227 de 2005</v>
      </c>
      <c r="B25" s="81">
        <v>1</v>
      </c>
      <c r="C25" s="81" t="str">
        <f t="shared" ref="C25:C27" si="2">IF(B25=1,"Rara vez",IF(B25=2,"Improbable",IF(B25=3,"Posible",IF(B25=4,"Probable",IF(B25=5,"Casi segura")))))</f>
        <v>Rara vez</v>
      </c>
    </row>
    <row r="26" spans="1:3" ht="12" customHeight="1">
      <c r="A26" s="8" t="str">
        <f>+'Mapa Riesgos Corrupción 2020'!C29</f>
        <v xml:space="preserve">Posibles deficiencias en liquidación  de  Parafiscales y Seguridad Social </v>
      </c>
      <c r="B26" s="81">
        <v>1</v>
      </c>
      <c r="C26" s="81" t="str">
        <f t="shared" si="2"/>
        <v>Rara vez</v>
      </c>
    </row>
    <row r="27" spans="1:3" ht="12" customHeight="1">
      <c r="A27" s="8" t="str">
        <f>+'Mapa Riesgos Corrupción 2020'!C35</f>
        <v>Pérdida de expedientes de contratos de prestación de servicios</v>
      </c>
      <c r="B27" s="81">
        <v>1</v>
      </c>
      <c r="C27" s="81" t="str">
        <f t="shared" si="2"/>
        <v>Rara vez</v>
      </c>
    </row>
    <row r="28" spans="1:3" ht="32.25" customHeight="1">
      <c r="A28" s="8" t="str">
        <f>+'Mapa Riesgos Corrupción 2020'!C36</f>
        <v>Atrasos en los siguientes trámites realizados por el Fondo de Pensiones: Nomina, en publicación de edicto, Revisión de supervivencia, no pagar cuotas partes en los tiempos previstos, no pagar los bonos pensionales, inconsistencia en PASIVOCOL</v>
      </c>
      <c r="B28" s="81">
        <v>1</v>
      </c>
      <c r="C28" s="81" t="str">
        <f>IF(B28=1,"Rara vez",IF(B28=2,"Improbable",IF(B28=3,"Posible",IF(B28=4,"Probable",IF(B28=5,"Casi segura")))))</f>
        <v>Rara vez</v>
      </c>
    </row>
    <row r="29" spans="1:3" ht="15" customHeight="1">
      <c r="A29" s="11" t="str">
        <f>+'Mapa Riesgos Corrupción 2020'!A37</f>
        <v>Adquisición Bienes y Servicios</v>
      </c>
      <c r="B29" s="12"/>
      <c r="C29" s="12"/>
    </row>
    <row r="30" spans="1:3" ht="12" customHeight="1">
      <c r="A30" s="8" t="str">
        <f>+'Mapa Riesgos Corrupción 2020'!C37</f>
        <v>Inconsistencias en el recibo y entrega de elementos al almacén</v>
      </c>
      <c r="B30" s="81">
        <v>1</v>
      </c>
      <c r="C30" s="81" t="str">
        <f>IF(B30=1,"Rara vez",IF(B30=2,"Improbable",IF(B30=3,"Posible",IF(B30=4,"Probable",IF(B30=5,"Casi segura")))))</f>
        <v>Rara vez</v>
      </c>
    </row>
    <row r="31" spans="1:3" ht="15" customHeight="1">
      <c r="A31" s="11" t="str">
        <f>+'Mapa Riesgos Corrupción 2020'!A38</f>
        <v>Gestión Archivística y documental</v>
      </c>
      <c r="B31" s="12"/>
      <c r="C31" s="12"/>
    </row>
    <row r="32" spans="1:3" ht="12" customHeight="1">
      <c r="A32" s="8" t="str">
        <f>+'Mapa Riesgos Corrupción 2020'!C38</f>
        <v>Deficiente sistema de Monitoreo y alarma de la dependencia</v>
      </c>
      <c r="B32" s="81">
        <v>1</v>
      </c>
      <c r="C32" s="81" t="str">
        <f>IF(B32=1,"Rara vez",IF(B32=2,"Improbable",IF(B32=3,"Posible",IF(B32=4,"Probable",IF(B32=5,"Casi segura")))))</f>
        <v>Rara vez</v>
      </c>
    </row>
    <row r="33" spans="1:3" ht="15" customHeight="1">
      <c r="A33" s="11" t="str">
        <f>+'Mapa Riesgos Corrupción 2020'!A39</f>
        <v>Evaluación y Seguimiento</v>
      </c>
      <c r="B33" s="12"/>
      <c r="C33" s="12"/>
    </row>
    <row r="34" spans="1:3" ht="12" customHeight="1">
      <c r="A34" s="8" t="str">
        <f>+'Mapa Riesgos Corrupción 2020'!C39</f>
        <v>Insuficiencia de personal para realizar las labores del proceso</v>
      </c>
      <c r="B34" s="81">
        <v>4</v>
      </c>
      <c r="C34" s="81" t="str">
        <f>IF(B34=1,"Rara vez",IF(B34=2,"Improbable",IF(B34=3,"Posible",IF(B34=4,"Probable",IF(B34=5,"Casi segura")))))</f>
        <v>Probable</v>
      </c>
    </row>
    <row r="35" spans="1:3" ht="12" customHeight="1">
      <c r="A35" s="8" t="str">
        <f>+'Mapa Riesgos Corrupción 2020'!C40</f>
        <v>Falta de recursos para la sostenibilidad del sistema en cuanto a la difusión, socialización y sensibilización.</v>
      </c>
      <c r="B35" s="81">
        <v>4</v>
      </c>
      <c r="C35" s="81" t="str">
        <f t="shared" ref="C35:C36" si="3">IF(B35=1,"Rara vez",IF(B35=2,"Improbable",IF(B35=3,"Posible",IF(B35=4,"Probable",IF(B35=5,"Casi segura")))))</f>
        <v>Probable</v>
      </c>
    </row>
    <row r="36" spans="1:3" ht="12" customHeight="1">
      <c r="A36" s="8" t="str">
        <f>+'Mapa Riesgos Corrupción 2020'!C41</f>
        <v>Bajos niveles de control y autocontrol</v>
      </c>
      <c r="B36" s="81">
        <v>3</v>
      </c>
      <c r="C36" s="81" t="str">
        <f t="shared" si="3"/>
        <v>Posible</v>
      </c>
    </row>
  </sheetData>
  <mergeCells count="3">
    <mergeCell ref="A3:C3"/>
    <mergeCell ref="A1:C1"/>
    <mergeCell ref="A2:C2"/>
  </mergeCells>
  <printOptions horizontalCentered="1"/>
  <pageMargins left="0.23622047244094491" right="0.23622047244094491" top="0.55118110236220474" bottom="0.35433070866141736" header="0.31496062992125984" footer="0.31496062992125984"/>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dimension ref="A1:AI86"/>
  <sheetViews>
    <sheetView view="pageBreakPreview" topLeftCell="A47" zoomScale="161" zoomScaleSheetLayoutView="161" workbookViewId="0">
      <selection activeCell="AD80" sqref="AD80:AF80"/>
    </sheetView>
  </sheetViews>
  <sheetFormatPr baseColWidth="10" defaultRowHeight="15"/>
  <cols>
    <col min="1" max="1" width="5.85546875" customWidth="1"/>
    <col min="2" max="6" width="7.28515625" customWidth="1"/>
    <col min="7" max="7" width="9.7109375" customWidth="1"/>
    <col min="8" max="8" width="9" customWidth="1"/>
    <col min="9" max="34" width="2.7109375" customWidth="1"/>
    <col min="35" max="35" width="3.7109375" customWidth="1"/>
  </cols>
  <sheetData>
    <row r="1" spans="1:34" s="4" customFormat="1" ht="16.5" customHeight="1">
      <c r="A1" s="152" t="s">
        <v>418</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row>
    <row r="2" spans="1:34" s="4" customFormat="1" ht="19.5" customHeight="1">
      <c r="A2" s="96"/>
      <c r="C2" s="174" t="s">
        <v>409</v>
      </c>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row>
    <row r="3" spans="1:34" ht="21" customHeight="1">
      <c r="A3" s="244" t="s">
        <v>48</v>
      </c>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row>
    <row r="4" spans="1:34" ht="29.25" customHeight="1">
      <c r="A4" s="232" t="s">
        <v>10</v>
      </c>
      <c r="B4" s="233" t="s">
        <v>12</v>
      </c>
      <c r="C4" s="234"/>
      <c r="D4" s="234"/>
      <c r="E4" s="234"/>
      <c r="F4" s="234"/>
      <c r="G4" s="234"/>
      <c r="H4" s="234"/>
      <c r="I4" s="235" t="s">
        <v>34</v>
      </c>
      <c r="J4" s="235"/>
      <c r="K4" s="235" t="s">
        <v>36</v>
      </c>
      <c r="L4" s="235"/>
      <c r="M4" s="235" t="s">
        <v>37</v>
      </c>
      <c r="N4" s="235"/>
      <c r="O4" s="235" t="s">
        <v>38</v>
      </c>
      <c r="P4" s="235"/>
      <c r="Q4" s="235" t="s">
        <v>39</v>
      </c>
      <c r="R4" s="235"/>
      <c r="S4" s="235" t="s">
        <v>40</v>
      </c>
      <c r="T4" s="235"/>
      <c r="U4" s="235" t="s">
        <v>41</v>
      </c>
      <c r="V4" s="235"/>
      <c r="W4" s="235" t="s">
        <v>51</v>
      </c>
      <c r="X4" s="235"/>
      <c r="Y4" s="235" t="s">
        <v>52</v>
      </c>
      <c r="Z4" s="235"/>
      <c r="AA4" s="235" t="s">
        <v>53</v>
      </c>
      <c r="AB4" s="235"/>
      <c r="AC4" s="235" t="s">
        <v>54</v>
      </c>
      <c r="AD4" s="235"/>
      <c r="AE4" s="235" t="s">
        <v>55</v>
      </c>
      <c r="AF4" s="235"/>
      <c r="AG4" s="235" t="s">
        <v>56</v>
      </c>
      <c r="AH4" s="235"/>
    </row>
    <row r="5" spans="1:34" ht="21" customHeight="1">
      <c r="A5" s="232"/>
      <c r="B5" s="238" t="s">
        <v>11</v>
      </c>
      <c r="C5" s="239"/>
      <c r="D5" s="239"/>
      <c r="E5" s="239"/>
      <c r="F5" s="239"/>
      <c r="G5" s="239"/>
      <c r="H5" s="239"/>
      <c r="I5" s="80" t="s">
        <v>13</v>
      </c>
      <c r="J5" s="80" t="s">
        <v>14</v>
      </c>
      <c r="K5" s="134" t="s">
        <v>13</v>
      </c>
      <c r="L5" s="80" t="s">
        <v>14</v>
      </c>
      <c r="M5" s="134" t="s">
        <v>13</v>
      </c>
      <c r="N5" s="80" t="s">
        <v>14</v>
      </c>
      <c r="O5" s="134" t="s">
        <v>13</v>
      </c>
      <c r="P5" s="80" t="s">
        <v>14</v>
      </c>
      <c r="Q5" s="134" t="s">
        <v>13</v>
      </c>
      <c r="R5" s="80" t="s">
        <v>14</v>
      </c>
      <c r="S5" s="134" t="s">
        <v>13</v>
      </c>
      <c r="T5" s="80" t="s">
        <v>14</v>
      </c>
      <c r="U5" s="134" t="s">
        <v>13</v>
      </c>
      <c r="V5" s="80" t="s">
        <v>14</v>
      </c>
      <c r="W5" s="134" t="s">
        <v>13</v>
      </c>
      <c r="X5" s="80" t="s">
        <v>14</v>
      </c>
      <c r="Y5" s="134" t="s">
        <v>13</v>
      </c>
      <c r="Z5" s="80" t="s">
        <v>14</v>
      </c>
      <c r="AA5" s="134" t="s">
        <v>13</v>
      </c>
      <c r="AB5" s="80" t="s">
        <v>14</v>
      </c>
      <c r="AC5" s="134" t="s">
        <v>13</v>
      </c>
      <c r="AD5" s="80" t="s">
        <v>14</v>
      </c>
      <c r="AE5" s="134" t="s">
        <v>13</v>
      </c>
      <c r="AF5" s="80" t="s">
        <v>14</v>
      </c>
      <c r="AG5" s="134" t="s">
        <v>13</v>
      </c>
      <c r="AH5" s="80" t="s">
        <v>14</v>
      </c>
    </row>
    <row r="6" spans="1:34" ht="12" customHeight="1">
      <c r="A6" s="2">
        <v>1</v>
      </c>
      <c r="B6" s="236" t="s">
        <v>15</v>
      </c>
      <c r="C6" s="236"/>
      <c r="D6" s="236"/>
      <c r="E6" s="236"/>
      <c r="F6" s="236"/>
      <c r="G6" s="236"/>
      <c r="H6" s="236"/>
      <c r="I6" s="74" t="s">
        <v>306</v>
      </c>
      <c r="J6" s="74"/>
      <c r="K6" s="74" t="s">
        <v>306</v>
      </c>
      <c r="L6" s="74"/>
      <c r="M6" s="74" t="s">
        <v>306</v>
      </c>
      <c r="N6" s="74"/>
      <c r="O6" s="74" t="s">
        <v>306</v>
      </c>
      <c r="P6" s="74"/>
      <c r="Q6" s="74" t="s">
        <v>306</v>
      </c>
      <c r="R6" s="74"/>
      <c r="S6" s="74" t="s">
        <v>306</v>
      </c>
      <c r="T6" s="74"/>
      <c r="U6" s="73"/>
      <c r="V6" s="73" t="s">
        <v>306</v>
      </c>
      <c r="W6" s="72" t="s">
        <v>306</v>
      </c>
      <c r="X6" s="72"/>
      <c r="Y6" s="72" t="s">
        <v>306</v>
      </c>
      <c r="Z6" s="72"/>
      <c r="AA6" s="72" t="s">
        <v>306</v>
      </c>
      <c r="AB6" s="72"/>
      <c r="AC6" s="72" t="s">
        <v>306</v>
      </c>
      <c r="AD6" s="72"/>
      <c r="AE6" s="72" t="s">
        <v>306</v>
      </c>
      <c r="AF6" s="72"/>
      <c r="AG6" s="72" t="s">
        <v>306</v>
      </c>
      <c r="AH6" s="72"/>
    </row>
    <row r="7" spans="1:34" ht="12" customHeight="1">
      <c r="A7" s="2">
        <v>2</v>
      </c>
      <c r="B7" s="236" t="s">
        <v>16</v>
      </c>
      <c r="C7" s="236"/>
      <c r="D7" s="236"/>
      <c r="E7" s="236"/>
      <c r="F7" s="236"/>
      <c r="G7" s="236"/>
      <c r="H7" s="236"/>
      <c r="I7" s="74"/>
      <c r="J7" s="74" t="s">
        <v>306</v>
      </c>
      <c r="K7" s="74" t="s">
        <v>306</v>
      </c>
      <c r="L7" s="74"/>
      <c r="M7" s="74" t="s">
        <v>306</v>
      </c>
      <c r="N7" s="74"/>
      <c r="O7" s="74"/>
      <c r="P7" s="74" t="s">
        <v>306</v>
      </c>
      <c r="Q7" s="74"/>
      <c r="R7" s="74" t="s">
        <v>306</v>
      </c>
      <c r="S7" s="74"/>
      <c r="T7" s="74" t="s">
        <v>306</v>
      </c>
      <c r="U7" s="73" t="s">
        <v>306</v>
      </c>
      <c r="V7" s="73"/>
      <c r="W7" s="72" t="s">
        <v>306</v>
      </c>
      <c r="X7" s="72"/>
      <c r="Y7" s="72" t="s">
        <v>306</v>
      </c>
      <c r="Z7" s="72"/>
      <c r="AA7" s="72" t="s">
        <v>306</v>
      </c>
      <c r="AB7" s="72"/>
      <c r="AC7" s="72" t="s">
        <v>306</v>
      </c>
      <c r="AD7" s="72"/>
      <c r="AE7" s="72" t="s">
        <v>306</v>
      </c>
      <c r="AF7" s="72"/>
      <c r="AG7" s="72" t="s">
        <v>306</v>
      </c>
      <c r="AH7" s="72"/>
    </row>
    <row r="8" spans="1:34" ht="12" customHeight="1">
      <c r="A8" s="2">
        <v>3</v>
      </c>
      <c r="B8" s="236" t="s">
        <v>17</v>
      </c>
      <c r="C8" s="236"/>
      <c r="D8" s="236"/>
      <c r="E8" s="236"/>
      <c r="F8" s="236"/>
      <c r="G8" s="236"/>
      <c r="H8" s="236"/>
      <c r="I8" s="74"/>
      <c r="J8" s="74" t="s">
        <v>306</v>
      </c>
      <c r="K8" s="74" t="s">
        <v>306</v>
      </c>
      <c r="L8" s="74"/>
      <c r="M8" s="74" t="s">
        <v>306</v>
      </c>
      <c r="N8" s="74"/>
      <c r="O8" s="74"/>
      <c r="P8" s="74" t="s">
        <v>306</v>
      </c>
      <c r="Q8" s="74"/>
      <c r="R8" s="74" t="s">
        <v>306</v>
      </c>
      <c r="S8" s="74"/>
      <c r="T8" s="74" t="s">
        <v>306</v>
      </c>
      <c r="U8" s="73" t="s">
        <v>306</v>
      </c>
      <c r="V8" s="73"/>
      <c r="W8" s="72" t="s">
        <v>306</v>
      </c>
      <c r="X8" s="72"/>
      <c r="Y8" s="72"/>
      <c r="Z8" s="72" t="s">
        <v>306</v>
      </c>
      <c r="AA8" s="72"/>
      <c r="AB8" s="72" t="s">
        <v>306</v>
      </c>
      <c r="AC8" s="72"/>
      <c r="AD8" s="72" t="s">
        <v>306</v>
      </c>
      <c r="AE8" s="72" t="s">
        <v>306</v>
      </c>
      <c r="AF8" s="72"/>
      <c r="AG8" s="72" t="s">
        <v>306</v>
      </c>
      <c r="AH8" s="72"/>
    </row>
    <row r="9" spans="1:34" ht="12" customHeight="1">
      <c r="A9" s="2">
        <v>4</v>
      </c>
      <c r="B9" s="236" t="s">
        <v>18</v>
      </c>
      <c r="C9" s="236"/>
      <c r="D9" s="236"/>
      <c r="E9" s="236"/>
      <c r="F9" s="236"/>
      <c r="G9" s="236"/>
      <c r="H9" s="236"/>
      <c r="I9" s="74"/>
      <c r="J9" s="74" t="s">
        <v>306</v>
      </c>
      <c r="K9" s="74" t="s">
        <v>306</v>
      </c>
      <c r="L9" s="74"/>
      <c r="M9" s="74" t="s">
        <v>306</v>
      </c>
      <c r="N9" s="74"/>
      <c r="O9" s="74"/>
      <c r="P9" s="74" t="s">
        <v>306</v>
      </c>
      <c r="Q9" s="74"/>
      <c r="R9" s="74" t="s">
        <v>306</v>
      </c>
      <c r="S9" s="74"/>
      <c r="T9" s="74" t="s">
        <v>306</v>
      </c>
      <c r="U9" s="73" t="s">
        <v>306</v>
      </c>
      <c r="V9" s="73"/>
      <c r="W9" s="72"/>
      <c r="X9" s="72" t="s">
        <v>306</v>
      </c>
      <c r="Y9" s="72" t="s">
        <v>306</v>
      </c>
      <c r="Z9" s="72"/>
      <c r="AA9" s="72" t="s">
        <v>306</v>
      </c>
      <c r="AB9" s="72"/>
      <c r="AC9" s="72" t="s">
        <v>306</v>
      </c>
      <c r="AD9" s="72"/>
      <c r="AE9" s="72" t="s">
        <v>306</v>
      </c>
      <c r="AF9" s="72"/>
      <c r="AG9" s="72" t="s">
        <v>306</v>
      </c>
      <c r="AH9" s="72"/>
    </row>
    <row r="10" spans="1:34" ht="12" customHeight="1">
      <c r="A10" s="2">
        <v>5</v>
      </c>
      <c r="B10" s="236" t="s">
        <v>19</v>
      </c>
      <c r="C10" s="236"/>
      <c r="D10" s="236"/>
      <c r="E10" s="236"/>
      <c r="F10" s="236"/>
      <c r="G10" s="236"/>
      <c r="H10" s="236"/>
      <c r="I10" s="74"/>
      <c r="J10" s="74" t="s">
        <v>306</v>
      </c>
      <c r="K10" s="74" t="s">
        <v>306</v>
      </c>
      <c r="L10" s="74"/>
      <c r="M10" s="74" t="s">
        <v>306</v>
      </c>
      <c r="N10" s="74"/>
      <c r="O10" s="74"/>
      <c r="P10" s="74" t="s">
        <v>306</v>
      </c>
      <c r="Q10" s="74"/>
      <c r="R10" s="74" t="s">
        <v>306</v>
      </c>
      <c r="S10" s="74"/>
      <c r="T10" s="74" t="s">
        <v>306</v>
      </c>
      <c r="U10" s="73" t="s">
        <v>306</v>
      </c>
      <c r="V10" s="73"/>
      <c r="W10" s="72" t="s">
        <v>306</v>
      </c>
      <c r="X10" s="72"/>
      <c r="Y10" s="72" t="s">
        <v>306</v>
      </c>
      <c r="Z10" s="72"/>
      <c r="AA10" s="72" t="s">
        <v>306</v>
      </c>
      <c r="AB10" s="72"/>
      <c r="AC10" s="72" t="s">
        <v>306</v>
      </c>
      <c r="AD10" s="72"/>
      <c r="AE10" s="72" t="s">
        <v>306</v>
      </c>
      <c r="AF10" s="72"/>
      <c r="AG10" s="72" t="s">
        <v>306</v>
      </c>
      <c r="AH10" s="72"/>
    </row>
    <row r="11" spans="1:34" ht="12" customHeight="1">
      <c r="A11" s="2">
        <v>6</v>
      </c>
      <c r="B11" s="236" t="s">
        <v>20</v>
      </c>
      <c r="C11" s="236"/>
      <c r="D11" s="236"/>
      <c r="E11" s="236"/>
      <c r="F11" s="236"/>
      <c r="G11" s="236"/>
      <c r="H11" s="236"/>
      <c r="I11" s="74"/>
      <c r="J11" s="74" t="s">
        <v>306</v>
      </c>
      <c r="K11" s="74" t="s">
        <v>306</v>
      </c>
      <c r="L11" s="74"/>
      <c r="M11" s="74"/>
      <c r="N11" s="74" t="s">
        <v>306</v>
      </c>
      <c r="O11" s="74"/>
      <c r="P11" s="74" t="s">
        <v>306</v>
      </c>
      <c r="Q11" s="74"/>
      <c r="R11" s="74" t="s">
        <v>306</v>
      </c>
      <c r="S11" s="74"/>
      <c r="T11" s="74" t="s">
        <v>306</v>
      </c>
      <c r="U11" s="73" t="s">
        <v>306</v>
      </c>
      <c r="V11" s="73"/>
      <c r="W11" s="72" t="s">
        <v>306</v>
      </c>
      <c r="X11" s="72"/>
      <c r="Y11" s="72" t="s">
        <v>306</v>
      </c>
      <c r="Z11" s="72"/>
      <c r="AA11" s="72" t="s">
        <v>306</v>
      </c>
      <c r="AB11" s="72"/>
      <c r="AC11" s="72" t="s">
        <v>306</v>
      </c>
      <c r="AD11" s="72"/>
      <c r="AE11" s="72" t="s">
        <v>306</v>
      </c>
      <c r="AF11" s="72"/>
      <c r="AG11" s="72" t="s">
        <v>306</v>
      </c>
      <c r="AH11" s="72"/>
    </row>
    <row r="12" spans="1:34" ht="12" customHeight="1">
      <c r="A12" s="2">
        <v>7</v>
      </c>
      <c r="B12" s="236" t="s">
        <v>21</v>
      </c>
      <c r="C12" s="236"/>
      <c r="D12" s="236"/>
      <c r="E12" s="236"/>
      <c r="F12" s="236"/>
      <c r="G12" s="236"/>
      <c r="H12" s="236"/>
      <c r="I12" s="74"/>
      <c r="J12" s="74" t="s">
        <v>306</v>
      </c>
      <c r="K12" s="74" t="s">
        <v>306</v>
      </c>
      <c r="L12" s="74"/>
      <c r="M12" s="74" t="s">
        <v>306</v>
      </c>
      <c r="N12" s="74"/>
      <c r="O12" s="74"/>
      <c r="P12" s="74" t="s">
        <v>306</v>
      </c>
      <c r="Q12" s="74"/>
      <c r="R12" s="74" t="s">
        <v>306</v>
      </c>
      <c r="S12" s="74"/>
      <c r="T12" s="74" t="s">
        <v>306</v>
      </c>
      <c r="U12" s="73" t="s">
        <v>306</v>
      </c>
      <c r="V12" s="73"/>
      <c r="W12" s="72" t="s">
        <v>306</v>
      </c>
      <c r="X12" s="72"/>
      <c r="Y12" s="72" t="s">
        <v>306</v>
      </c>
      <c r="Z12" s="72"/>
      <c r="AA12" s="72" t="s">
        <v>306</v>
      </c>
      <c r="AB12" s="72"/>
      <c r="AC12" s="72" t="s">
        <v>306</v>
      </c>
      <c r="AD12" s="72"/>
      <c r="AE12" s="72" t="s">
        <v>306</v>
      </c>
      <c r="AF12" s="72"/>
      <c r="AG12" s="72" t="s">
        <v>306</v>
      </c>
      <c r="AH12" s="72"/>
    </row>
    <row r="13" spans="1:34" ht="21" customHeight="1">
      <c r="A13" s="2">
        <v>8</v>
      </c>
      <c r="B13" s="237" t="s">
        <v>22</v>
      </c>
      <c r="C13" s="237"/>
      <c r="D13" s="237"/>
      <c r="E13" s="237"/>
      <c r="F13" s="237"/>
      <c r="G13" s="237"/>
      <c r="H13" s="237"/>
      <c r="I13" s="64"/>
      <c r="J13" s="64" t="s">
        <v>306</v>
      </c>
      <c r="K13" s="64"/>
      <c r="L13" s="64" t="s">
        <v>306</v>
      </c>
      <c r="M13" s="64"/>
      <c r="N13" s="64" t="s">
        <v>306</v>
      </c>
      <c r="O13" s="64"/>
      <c r="P13" s="64" t="s">
        <v>306</v>
      </c>
      <c r="Q13" s="64"/>
      <c r="R13" s="64" t="s">
        <v>306</v>
      </c>
      <c r="S13" s="64"/>
      <c r="T13" s="64" t="s">
        <v>306</v>
      </c>
      <c r="U13" s="73"/>
      <c r="V13" s="73" t="s">
        <v>306</v>
      </c>
      <c r="W13" s="72" t="s">
        <v>306</v>
      </c>
      <c r="X13" s="72"/>
      <c r="Y13" s="72" t="s">
        <v>306</v>
      </c>
      <c r="Z13" s="72"/>
      <c r="AA13" s="72" t="s">
        <v>306</v>
      </c>
      <c r="AB13" s="72"/>
      <c r="AC13" s="72" t="s">
        <v>306</v>
      </c>
      <c r="AD13" s="72"/>
      <c r="AE13" s="72" t="s">
        <v>306</v>
      </c>
      <c r="AF13" s="72"/>
      <c r="AG13" s="72" t="s">
        <v>306</v>
      </c>
      <c r="AH13" s="72"/>
    </row>
    <row r="14" spans="1:34" ht="12" customHeight="1">
      <c r="A14" s="2">
        <v>9</v>
      </c>
      <c r="B14" s="236" t="s">
        <v>23</v>
      </c>
      <c r="C14" s="236"/>
      <c r="D14" s="236"/>
      <c r="E14" s="236"/>
      <c r="F14" s="236"/>
      <c r="G14" s="236"/>
      <c r="H14" s="236"/>
      <c r="I14" s="74"/>
      <c r="J14" s="74" t="s">
        <v>306</v>
      </c>
      <c r="K14" s="74"/>
      <c r="L14" s="74" t="s">
        <v>306</v>
      </c>
      <c r="M14" s="74" t="s">
        <v>306</v>
      </c>
      <c r="N14" s="74"/>
      <c r="O14" s="74"/>
      <c r="P14" s="74" t="s">
        <v>306</v>
      </c>
      <c r="Q14" s="74"/>
      <c r="R14" s="74" t="s">
        <v>306</v>
      </c>
      <c r="S14" s="74"/>
      <c r="T14" s="74" t="s">
        <v>306</v>
      </c>
      <c r="U14" s="73"/>
      <c r="V14" s="73" t="s">
        <v>306</v>
      </c>
      <c r="W14" s="72"/>
      <c r="X14" s="72" t="s">
        <v>306</v>
      </c>
      <c r="Y14" s="72"/>
      <c r="Z14" s="72" t="s">
        <v>306</v>
      </c>
      <c r="AA14" s="72"/>
      <c r="AB14" s="72" t="s">
        <v>306</v>
      </c>
      <c r="AC14" s="72"/>
      <c r="AD14" s="72" t="s">
        <v>306</v>
      </c>
      <c r="AE14" s="72" t="s">
        <v>306</v>
      </c>
      <c r="AF14" s="72"/>
      <c r="AG14" s="72" t="s">
        <v>306</v>
      </c>
      <c r="AH14" s="72"/>
    </row>
    <row r="15" spans="1:34" ht="12" customHeight="1">
      <c r="A15" s="2">
        <v>10</v>
      </c>
      <c r="B15" s="236" t="s">
        <v>24</v>
      </c>
      <c r="C15" s="236"/>
      <c r="D15" s="236"/>
      <c r="E15" s="236"/>
      <c r="F15" s="236"/>
      <c r="G15" s="236"/>
      <c r="H15" s="236"/>
      <c r="I15" s="74" t="s">
        <v>306</v>
      </c>
      <c r="J15" s="74"/>
      <c r="K15" s="74" t="s">
        <v>306</v>
      </c>
      <c r="L15" s="74"/>
      <c r="M15" s="74" t="s">
        <v>306</v>
      </c>
      <c r="N15" s="74"/>
      <c r="O15" s="74" t="s">
        <v>306</v>
      </c>
      <c r="P15" s="74"/>
      <c r="Q15" s="74" t="s">
        <v>306</v>
      </c>
      <c r="R15" s="74"/>
      <c r="S15" s="74" t="s">
        <v>306</v>
      </c>
      <c r="T15" s="74"/>
      <c r="U15" s="73" t="s">
        <v>306</v>
      </c>
      <c r="V15" s="73"/>
      <c r="W15" s="72" t="s">
        <v>306</v>
      </c>
      <c r="X15" s="72"/>
      <c r="Y15" s="72" t="s">
        <v>306</v>
      </c>
      <c r="Z15" s="72"/>
      <c r="AA15" s="72" t="s">
        <v>306</v>
      </c>
      <c r="AB15" s="72"/>
      <c r="AC15" s="72" t="s">
        <v>306</v>
      </c>
      <c r="AD15" s="72"/>
      <c r="AE15" s="72" t="s">
        <v>306</v>
      </c>
      <c r="AF15" s="72"/>
      <c r="AG15" s="72" t="s">
        <v>306</v>
      </c>
      <c r="AH15" s="72"/>
    </row>
    <row r="16" spans="1:34" ht="12" customHeight="1">
      <c r="A16" s="2">
        <v>11</v>
      </c>
      <c r="B16" s="236" t="s">
        <v>25</v>
      </c>
      <c r="C16" s="236"/>
      <c r="D16" s="236"/>
      <c r="E16" s="236"/>
      <c r="F16" s="236"/>
      <c r="G16" s="236"/>
      <c r="H16" s="236"/>
      <c r="I16" s="74" t="s">
        <v>306</v>
      </c>
      <c r="J16" s="74"/>
      <c r="K16" s="74" t="s">
        <v>306</v>
      </c>
      <c r="L16" s="74"/>
      <c r="M16" s="74" t="s">
        <v>306</v>
      </c>
      <c r="N16" s="74"/>
      <c r="O16" s="74" t="s">
        <v>306</v>
      </c>
      <c r="P16" s="74"/>
      <c r="Q16" s="74" t="s">
        <v>306</v>
      </c>
      <c r="R16" s="74"/>
      <c r="S16" s="74" t="s">
        <v>306</v>
      </c>
      <c r="T16" s="74"/>
      <c r="U16" s="73"/>
      <c r="V16" s="73" t="s">
        <v>306</v>
      </c>
      <c r="W16" s="72" t="s">
        <v>306</v>
      </c>
      <c r="X16" s="72"/>
      <c r="Y16" s="72" t="s">
        <v>306</v>
      </c>
      <c r="Z16" s="72"/>
      <c r="AA16" s="72" t="s">
        <v>306</v>
      </c>
      <c r="AB16" s="72"/>
      <c r="AC16" s="72" t="s">
        <v>306</v>
      </c>
      <c r="AD16" s="72"/>
      <c r="AE16" s="72" t="s">
        <v>306</v>
      </c>
      <c r="AF16" s="72"/>
      <c r="AG16" s="72" t="s">
        <v>306</v>
      </c>
      <c r="AH16" s="72"/>
    </row>
    <row r="17" spans="1:35" ht="12" customHeight="1">
      <c r="A17" s="2">
        <v>12</v>
      </c>
      <c r="B17" s="236" t="s">
        <v>26</v>
      </c>
      <c r="C17" s="236"/>
      <c r="D17" s="236"/>
      <c r="E17" s="236"/>
      <c r="F17" s="236"/>
      <c r="G17" s="236"/>
      <c r="H17" s="236"/>
      <c r="I17" s="74"/>
      <c r="J17" s="74" t="s">
        <v>306</v>
      </c>
      <c r="K17" s="74" t="s">
        <v>306</v>
      </c>
      <c r="L17" s="74"/>
      <c r="M17" s="74" t="s">
        <v>306</v>
      </c>
      <c r="N17" s="74"/>
      <c r="O17" s="74"/>
      <c r="P17" s="74" t="s">
        <v>306</v>
      </c>
      <c r="Q17" s="74" t="s">
        <v>306</v>
      </c>
      <c r="R17" s="74"/>
      <c r="S17" s="74"/>
      <c r="T17" s="74" t="s">
        <v>306</v>
      </c>
      <c r="U17" s="73"/>
      <c r="V17" s="73" t="s">
        <v>306</v>
      </c>
      <c r="W17" s="72" t="s">
        <v>306</v>
      </c>
      <c r="X17" s="72"/>
      <c r="Y17" s="72" t="s">
        <v>306</v>
      </c>
      <c r="Z17" s="72"/>
      <c r="AA17" s="72" t="s">
        <v>306</v>
      </c>
      <c r="AB17" s="72"/>
      <c r="AC17" s="72" t="s">
        <v>306</v>
      </c>
      <c r="AD17" s="72"/>
      <c r="AE17" s="72" t="s">
        <v>306</v>
      </c>
      <c r="AF17" s="72"/>
      <c r="AG17" s="72" t="s">
        <v>306</v>
      </c>
      <c r="AH17" s="72"/>
    </row>
    <row r="18" spans="1:35" ht="12" customHeight="1">
      <c r="A18" s="2">
        <v>13</v>
      </c>
      <c r="B18" s="236" t="s">
        <v>27</v>
      </c>
      <c r="C18" s="236"/>
      <c r="D18" s="236"/>
      <c r="E18" s="236"/>
      <c r="F18" s="236"/>
      <c r="G18" s="236"/>
      <c r="H18" s="236"/>
      <c r="I18" s="74"/>
      <c r="J18" s="74" t="s">
        <v>306</v>
      </c>
      <c r="K18" s="74" t="s">
        <v>306</v>
      </c>
      <c r="L18" s="74"/>
      <c r="M18" s="74" t="s">
        <v>306</v>
      </c>
      <c r="N18" s="74"/>
      <c r="O18" s="74"/>
      <c r="P18" s="74" t="s">
        <v>306</v>
      </c>
      <c r="Q18" s="74"/>
      <c r="R18" s="74"/>
      <c r="S18" s="74"/>
      <c r="T18" s="74" t="s">
        <v>306</v>
      </c>
      <c r="U18" s="73"/>
      <c r="V18" s="73" t="s">
        <v>306</v>
      </c>
      <c r="W18" s="72" t="s">
        <v>306</v>
      </c>
      <c r="X18" s="72"/>
      <c r="Y18" s="72" t="s">
        <v>306</v>
      </c>
      <c r="Z18" s="72"/>
      <c r="AA18" s="72" t="s">
        <v>306</v>
      </c>
      <c r="AB18" s="72"/>
      <c r="AC18" s="72" t="s">
        <v>306</v>
      </c>
      <c r="AD18" s="72"/>
      <c r="AE18" s="72" t="s">
        <v>306</v>
      </c>
      <c r="AF18" s="72"/>
      <c r="AG18" s="72" t="s">
        <v>306</v>
      </c>
      <c r="AH18" s="72"/>
    </row>
    <row r="19" spans="1:35" ht="12" customHeight="1">
      <c r="A19" s="2">
        <v>14</v>
      </c>
      <c r="B19" s="236" t="s">
        <v>28</v>
      </c>
      <c r="C19" s="236"/>
      <c r="D19" s="236"/>
      <c r="E19" s="236"/>
      <c r="F19" s="236"/>
      <c r="G19" s="236"/>
      <c r="H19" s="236"/>
      <c r="I19" s="74"/>
      <c r="J19" s="74" t="s">
        <v>306</v>
      </c>
      <c r="K19" s="74" t="s">
        <v>306</v>
      </c>
      <c r="L19" s="74"/>
      <c r="M19" s="74" t="s">
        <v>306</v>
      </c>
      <c r="N19" s="74"/>
      <c r="O19" s="74"/>
      <c r="P19" s="74" t="s">
        <v>306</v>
      </c>
      <c r="Q19" s="74" t="s">
        <v>306</v>
      </c>
      <c r="R19" s="74"/>
      <c r="S19" s="74"/>
      <c r="T19" s="74" t="s">
        <v>306</v>
      </c>
      <c r="U19" s="73"/>
      <c r="V19" s="73" t="s">
        <v>306</v>
      </c>
      <c r="W19" s="72" t="s">
        <v>306</v>
      </c>
      <c r="X19" s="72"/>
      <c r="Y19" s="72" t="s">
        <v>306</v>
      </c>
      <c r="Z19" s="72"/>
      <c r="AA19" s="72" t="s">
        <v>306</v>
      </c>
      <c r="AB19" s="72"/>
      <c r="AC19" s="72" t="s">
        <v>306</v>
      </c>
      <c r="AD19" s="72"/>
      <c r="AE19" s="72" t="s">
        <v>306</v>
      </c>
      <c r="AF19" s="72"/>
      <c r="AG19" s="72" t="s">
        <v>306</v>
      </c>
      <c r="AH19" s="72"/>
    </row>
    <row r="20" spans="1:35" ht="12" customHeight="1">
      <c r="A20" s="2">
        <v>15</v>
      </c>
      <c r="B20" s="236" t="s">
        <v>29</v>
      </c>
      <c r="C20" s="236"/>
      <c r="D20" s="236"/>
      <c r="E20" s="236"/>
      <c r="F20" s="236"/>
      <c r="G20" s="236"/>
      <c r="H20" s="236"/>
      <c r="I20" s="74"/>
      <c r="J20" s="74" t="s">
        <v>306</v>
      </c>
      <c r="K20" s="74"/>
      <c r="L20" s="74" t="s">
        <v>306</v>
      </c>
      <c r="M20" s="74" t="s">
        <v>306</v>
      </c>
      <c r="N20" s="74"/>
      <c r="O20" s="74"/>
      <c r="P20" s="74" t="s">
        <v>306</v>
      </c>
      <c r="Q20" s="74"/>
      <c r="R20" s="74" t="s">
        <v>306</v>
      </c>
      <c r="S20" s="74"/>
      <c r="T20" s="74" t="s">
        <v>306</v>
      </c>
      <c r="U20" s="73" t="s">
        <v>306</v>
      </c>
      <c r="V20" s="73"/>
      <c r="W20" s="72" t="s">
        <v>306</v>
      </c>
      <c r="X20" s="72"/>
      <c r="Y20" s="72"/>
      <c r="Z20" s="72" t="s">
        <v>306</v>
      </c>
      <c r="AA20" s="72"/>
      <c r="AB20" s="72" t="s">
        <v>306</v>
      </c>
      <c r="AC20" s="72"/>
      <c r="AD20" s="72" t="s">
        <v>306</v>
      </c>
      <c r="AE20" s="72" t="s">
        <v>306</v>
      </c>
      <c r="AF20" s="72"/>
      <c r="AG20" s="72" t="s">
        <v>306</v>
      </c>
      <c r="AH20" s="72"/>
    </row>
    <row r="21" spans="1:35" ht="12" customHeight="1">
      <c r="A21" s="2">
        <v>16</v>
      </c>
      <c r="B21" s="236" t="s">
        <v>30</v>
      </c>
      <c r="C21" s="236"/>
      <c r="D21" s="236"/>
      <c r="E21" s="236"/>
      <c r="F21" s="236"/>
      <c r="G21" s="236"/>
      <c r="H21" s="236"/>
      <c r="I21" s="74"/>
      <c r="J21" s="74" t="s">
        <v>306</v>
      </c>
      <c r="K21" s="74"/>
      <c r="L21" s="74" t="s">
        <v>306</v>
      </c>
      <c r="M21" s="74"/>
      <c r="N21" s="74" t="s">
        <v>306</v>
      </c>
      <c r="O21" s="74"/>
      <c r="P21" s="74" t="s">
        <v>306</v>
      </c>
      <c r="Q21" s="74"/>
      <c r="R21" s="74" t="s">
        <v>306</v>
      </c>
      <c r="S21" s="74"/>
      <c r="T21" s="74" t="s">
        <v>306</v>
      </c>
      <c r="U21" s="73"/>
      <c r="V21" s="73" t="s">
        <v>306</v>
      </c>
      <c r="W21" s="72"/>
      <c r="X21" s="72" t="s">
        <v>306</v>
      </c>
      <c r="Y21" s="72"/>
      <c r="Z21" s="72" t="s">
        <v>306</v>
      </c>
      <c r="AA21" s="72"/>
      <c r="AB21" s="72" t="s">
        <v>306</v>
      </c>
      <c r="AC21" s="72"/>
      <c r="AD21" s="72" t="s">
        <v>306</v>
      </c>
      <c r="AE21" s="72" t="s">
        <v>306</v>
      </c>
      <c r="AF21" s="72"/>
      <c r="AG21" s="72" t="s">
        <v>306</v>
      </c>
      <c r="AH21" s="72"/>
    </row>
    <row r="22" spans="1:35" ht="12" customHeight="1">
      <c r="A22" s="2">
        <v>17</v>
      </c>
      <c r="B22" s="236" t="s">
        <v>31</v>
      </c>
      <c r="C22" s="236"/>
      <c r="D22" s="236"/>
      <c r="E22" s="236"/>
      <c r="F22" s="236"/>
      <c r="G22" s="236"/>
      <c r="H22" s="236"/>
      <c r="I22" s="74"/>
      <c r="J22" s="74" t="s">
        <v>306</v>
      </c>
      <c r="K22" s="74" t="s">
        <v>306</v>
      </c>
      <c r="L22" s="74"/>
      <c r="M22" s="74" t="s">
        <v>306</v>
      </c>
      <c r="N22" s="74"/>
      <c r="O22" s="74"/>
      <c r="P22" s="74" t="s">
        <v>306</v>
      </c>
      <c r="Q22" s="74"/>
      <c r="R22" s="74" t="s">
        <v>306</v>
      </c>
      <c r="S22" s="74"/>
      <c r="T22" s="74" t="s">
        <v>306</v>
      </c>
      <c r="U22" s="73" t="s">
        <v>306</v>
      </c>
      <c r="V22" s="73"/>
      <c r="W22" s="72" t="s">
        <v>306</v>
      </c>
      <c r="X22" s="72"/>
      <c r="Y22" s="72" t="s">
        <v>306</v>
      </c>
      <c r="Z22" s="72"/>
      <c r="AA22" s="72" t="s">
        <v>306</v>
      </c>
      <c r="AB22" s="72"/>
      <c r="AC22" s="72" t="s">
        <v>306</v>
      </c>
      <c r="AD22" s="72"/>
      <c r="AE22" s="72" t="s">
        <v>306</v>
      </c>
      <c r="AF22" s="72"/>
      <c r="AG22" s="72" t="s">
        <v>306</v>
      </c>
      <c r="AH22" s="72"/>
    </row>
    <row r="23" spans="1:35" ht="12" customHeight="1">
      <c r="A23" s="2">
        <v>18</v>
      </c>
      <c r="B23" s="236" t="s">
        <v>32</v>
      </c>
      <c r="C23" s="236"/>
      <c r="D23" s="236"/>
      <c r="E23" s="236"/>
      <c r="F23" s="236"/>
      <c r="G23" s="236"/>
      <c r="H23" s="236"/>
      <c r="I23" s="74"/>
      <c r="J23" s="74" t="s">
        <v>306</v>
      </c>
      <c r="K23" s="74" t="s">
        <v>306</v>
      </c>
      <c r="L23" s="74"/>
      <c r="M23" s="74" t="s">
        <v>306</v>
      </c>
      <c r="N23" s="74"/>
      <c r="O23" s="74"/>
      <c r="P23" s="74" t="s">
        <v>306</v>
      </c>
      <c r="Q23" s="74"/>
      <c r="R23" s="74" t="s">
        <v>306</v>
      </c>
      <c r="S23" s="74"/>
      <c r="T23" s="74" t="s">
        <v>306</v>
      </c>
      <c r="U23" s="73" t="s">
        <v>306</v>
      </c>
      <c r="V23" s="73"/>
      <c r="W23" s="72" t="s">
        <v>306</v>
      </c>
      <c r="X23" s="72"/>
      <c r="Y23" s="72" t="s">
        <v>306</v>
      </c>
      <c r="Z23" s="72"/>
      <c r="AA23" s="72" t="s">
        <v>306</v>
      </c>
      <c r="AB23" s="72"/>
      <c r="AC23" s="72" t="s">
        <v>306</v>
      </c>
      <c r="AD23" s="72"/>
      <c r="AE23" s="72" t="s">
        <v>306</v>
      </c>
      <c r="AF23" s="72"/>
      <c r="AG23" s="72" t="s">
        <v>306</v>
      </c>
      <c r="AH23" s="72"/>
    </row>
    <row r="24" spans="1:35">
      <c r="A24" s="4"/>
      <c r="B24" s="4"/>
      <c r="C24" s="4"/>
      <c r="D24" s="4"/>
      <c r="E24" s="4"/>
      <c r="F24" s="4"/>
      <c r="G24" s="4"/>
      <c r="H24" s="4"/>
      <c r="I24" s="4"/>
      <c r="J24" s="4"/>
      <c r="K24" s="4"/>
      <c r="L24" s="4"/>
      <c r="M24" s="4"/>
      <c r="N24" s="4"/>
      <c r="O24" s="4"/>
      <c r="P24" s="4"/>
      <c r="Q24" s="4"/>
      <c r="R24" s="4"/>
      <c r="S24" s="4"/>
      <c r="T24" s="4"/>
      <c r="U24" s="4"/>
      <c r="V24" s="4"/>
      <c r="W24" s="5"/>
      <c r="X24" s="5"/>
      <c r="Y24" s="5"/>
      <c r="Z24" s="5"/>
      <c r="AA24" s="5"/>
      <c r="AB24" s="5"/>
      <c r="AC24" s="5"/>
      <c r="AD24" s="5"/>
      <c r="AE24" s="5"/>
      <c r="AF24" s="5"/>
      <c r="AG24" s="5"/>
      <c r="AH24" s="5"/>
    </row>
    <row r="25" spans="1:35" ht="15" customHeight="1">
      <c r="A25" s="214" t="s">
        <v>35</v>
      </c>
      <c r="B25" s="216" t="str">
        <f>+'Mapa Riesgos Corrupción 2020'!A10</f>
        <v>Direccionamiento Estrategico</v>
      </c>
      <c r="C25" s="217"/>
      <c r="D25" s="217"/>
      <c r="E25" s="217"/>
      <c r="F25" s="217"/>
      <c r="G25" s="217"/>
      <c r="H25" s="217"/>
      <c r="I25" s="217"/>
      <c r="J25" s="217"/>
      <c r="K25" s="217"/>
      <c r="L25" s="217"/>
      <c r="M25" s="217"/>
      <c r="N25" s="217"/>
      <c r="O25" s="217"/>
      <c r="P25" s="217"/>
      <c r="Q25" s="217"/>
      <c r="R25" s="218"/>
      <c r="S25" s="222" t="s">
        <v>57</v>
      </c>
      <c r="T25" s="223"/>
      <c r="U25" s="224"/>
      <c r="V25" s="222" t="s">
        <v>58</v>
      </c>
      <c r="W25" s="223"/>
      <c r="X25" s="224"/>
      <c r="Y25" s="211" t="s">
        <v>43</v>
      </c>
      <c r="Z25" s="212"/>
      <c r="AA25" s="212"/>
      <c r="AB25" s="212"/>
      <c r="AC25" s="212"/>
      <c r="AD25" s="212"/>
      <c r="AE25" s="212"/>
      <c r="AF25" s="213"/>
      <c r="AG25" s="228" t="s">
        <v>80</v>
      </c>
      <c r="AH25" s="228"/>
    </row>
    <row r="26" spans="1:35" ht="15" customHeight="1">
      <c r="A26" s="215"/>
      <c r="B26" s="219"/>
      <c r="C26" s="220"/>
      <c r="D26" s="220"/>
      <c r="E26" s="220"/>
      <c r="F26" s="220"/>
      <c r="G26" s="220"/>
      <c r="H26" s="220"/>
      <c r="I26" s="220"/>
      <c r="J26" s="220"/>
      <c r="K26" s="220"/>
      <c r="L26" s="220"/>
      <c r="M26" s="220"/>
      <c r="N26" s="220"/>
      <c r="O26" s="220"/>
      <c r="P26" s="220"/>
      <c r="Q26" s="220"/>
      <c r="R26" s="221"/>
      <c r="S26" s="225"/>
      <c r="T26" s="226"/>
      <c r="U26" s="227"/>
      <c r="V26" s="225"/>
      <c r="W26" s="226"/>
      <c r="X26" s="227"/>
      <c r="Y26" s="211" t="s">
        <v>44</v>
      </c>
      <c r="Z26" s="212"/>
      <c r="AA26" s="213"/>
      <c r="AB26" s="196" t="s">
        <v>45</v>
      </c>
      <c r="AC26" s="196"/>
      <c r="AD26" s="196" t="s">
        <v>46</v>
      </c>
      <c r="AE26" s="196"/>
      <c r="AF26" s="196"/>
      <c r="AG26" s="228"/>
      <c r="AH26" s="228"/>
    </row>
    <row r="27" spans="1:35" ht="12" customHeight="1">
      <c r="A27" s="6">
        <v>1</v>
      </c>
      <c r="B27" s="193" t="str">
        <f>+'Mapa Riesgos Corrupción 2020'!C10</f>
        <v>Concentración de autoridad o exceso de poder u omisión de sus obligaciones</v>
      </c>
      <c r="C27" s="194"/>
      <c r="D27" s="194"/>
      <c r="E27" s="194"/>
      <c r="F27" s="194"/>
      <c r="G27" s="194"/>
      <c r="H27" s="194"/>
      <c r="I27" s="194"/>
      <c r="J27" s="194"/>
      <c r="K27" s="194"/>
      <c r="L27" s="194"/>
      <c r="M27" s="194"/>
      <c r="N27" s="194"/>
      <c r="O27" s="194"/>
      <c r="P27" s="194"/>
      <c r="Q27" s="194"/>
      <c r="R27" s="195"/>
      <c r="S27" s="240">
        <f>COUNTA(I6:I23)</f>
        <v>3</v>
      </c>
      <c r="T27" s="241"/>
      <c r="U27" s="242"/>
      <c r="V27" s="240">
        <f>COUNTA(J6:J23)</f>
        <v>15</v>
      </c>
      <c r="W27" s="241"/>
      <c r="X27" s="242"/>
      <c r="Y27" s="204" t="str">
        <f>IF(AND(S27&gt;1,S27&lt;=5),"x","")</f>
        <v>x</v>
      </c>
      <c r="Z27" s="204"/>
      <c r="AA27" s="204"/>
      <c r="AB27" s="191" t="str">
        <f>IF(AND(S27&gt;5,S27&lt;=11),"x"," ")</f>
        <v xml:space="preserve"> </v>
      </c>
      <c r="AC27" s="191"/>
      <c r="AD27" s="191" t="str">
        <f>IF(AND(S27&gt;10,S27&lt;=18),"x","")</f>
        <v/>
      </c>
      <c r="AE27" s="191"/>
      <c r="AF27" s="191"/>
      <c r="AG27" s="243" t="str">
        <f>IF(S27&lt;=5,"5",IF(S27&lt;=11,"10",IF(S27&lt;=18,"20")))</f>
        <v>5</v>
      </c>
      <c r="AH27" s="243"/>
      <c r="AI27" t="str">
        <f>+AG27</f>
        <v>5</v>
      </c>
    </row>
    <row r="28" spans="1:35" ht="12" customHeight="1">
      <c r="A28" s="6">
        <v>2</v>
      </c>
      <c r="B28" s="193" t="str">
        <f>+'Mapa Riesgos Corrupción 2020'!C11</f>
        <v>Extralimitación de funciones.</v>
      </c>
      <c r="C28" s="194"/>
      <c r="D28" s="194"/>
      <c r="E28" s="194"/>
      <c r="F28" s="194"/>
      <c r="G28" s="194"/>
      <c r="H28" s="194"/>
      <c r="I28" s="194"/>
      <c r="J28" s="194"/>
      <c r="K28" s="194"/>
      <c r="L28" s="194"/>
      <c r="M28" s="194"/>
      <c r="N28" s="194"/>
      <c r="O28" s="194"/>
      <c r="P28" s="194"/>
      <c r="Q28" s="194"/>
      <c r="R28" s="195"/>
      <c r="S28" s="240">
        <f>COUNTA(K6:K23)</f>
        <v>14</v>
      </c>
      <c r="T28" s="241"/>
      <c r="U28" s="242"/>
      <c r="V28" s="240">
        <f>COUNTA(L6:L23)</f>
        <v>4</v>
      </c>
      <c r="W28" s="241"/>
      <c r="X28" s="242"/>
      <c r="Y28" s="204" t="str">
        <f t="shared" ref="Y28:Y32" si="0">IF(AND(S28&gt;1,S28&lt;=5),"x","")</f>
        <v/>
      </c>
      <c r="Z28" s="204"/>
      <c r="AA28" s="204"/>
      <c r="AB28" s="191" t="str">
        <f t="shared" ref="AB28:AB32" si="1">IF(AND(S28&gt;5,S28&lt;=11),"x"," ")</f>
        <v xml:space="preserve"> </v>
      </c>
      <c r="AC28" s="191"/>
      <c r="AD28" s="191" t="str">
        <f t="shared" ref="AD28:AD31" si="2">IF(AND(S28&gt;10,S28&lt;=18),"x","")</f>
        <v>x</v>
      </c>
      <c r="AE28" s="191"/>
      <c r="AF28" s="191"/>
      <c r="AG28" s="243" t="str">
        <f t="shared" ref="AG28:AG32" si="3">IF(S28&lt;=5,"5",IF(S28&lt;=11,"10",IF(S28&lt;=18,"20")))</f>
        <v>20</v>
      </c>
      <c r="AH28" s="243"/>
    </row>
    <row r="29" spans="1:35" ht="12" customHeight="1">
      <c r="A29" s="6">
        <v>3</v>
      </c>
      <c r="B29" s="193" t="str">
        <f>+'Mapa Riesgos Corrupción 2020'!C12</f>
        <v>canales de comunicación deficientes</v>
      </c>
      <c r="C29" s="194"/>
      <c r="D29" s="194"/>
      <c r="E29" s="194"/>
      <c r="F29" s="194"/>
      <c r="G29" s="194"/>
      <c r="H29" s="194"/>
      <c r="I29" s="194"/>
      <c r="J29" s="194"/>
      <c r="K29" s="194"/>
      <c r="L29" s="194"/>
      <c r="M29" s="194"/>
      <c r="N29" s="194"/>
      <c r="O29" s="194"/>
      <c r="P29" s="194"/>
      <c r="Q29" s="194"/>
      <c r="R29" s="195"/>
      <c r="S29" s="240">
        <f>COUNTA(M6:M23)</f>
        <v>15</v>
      </c>
      <c r="T29" s="241"/>
      <c r="U29" s="242"/>
      <c r="V29" s="240">
        <f>COUNTA(N6:N23)</f>
        <v>3</v>
      </c>
      <c r="W29" s="241"/>
      <c r="X29" s="242"/>
      <c r="Y29" s="204" t="str">
        <f t="shared" si="0"/>
        <v/>
      </c>
      <c r="Z29" s="204"/>
      <c r="AA29" s="204"/>
      <c r="AB29" s="191" t="str">
        <f t="shared" si="1"/>
        <v xml:space="preserve"> </v>
      </c>
      <c r="AC29" s="191"/>
      <c r="AD29" s="191" t="str">
        <f t="shared" si="2"/>
        <v>x</v>
      </c>
      <c r="AE29" s="191"/>
      <c r="AF29" s="191"/>
      <c r="AG29" s="243" t="str">
        <f t="shared" si="3"/>
        <v>20</v>
      </c>
      <c r="AH29" s="243"/>
    </row>
    <row r="30" spans="1:35" ht="12" customHeight="1">
      <c r="A30" s="6">
        <v>4</v>
      </c>
      <c r="B30" s="193" t="str">
        <f>+'Mapa Riesgos Corrupción 2020'!C13</f>
        <v>Amiguismo y clientelismo.</v>
      </c>
      <c r="C30" s="194"/>
      <c r="D30" s="194"/>
      <c r="E30" s="194"/>
      <c r="F30" s="194"/>
      <c r="G30" s="194"/>
      <c r="H30" s="194"/>
      <c r="I30" s="194"/>
      <c r="J30" s="194"/>
      <c r="K30" s="194"/>
      <c r="L30" s="194"/>
      <c r="M30" s="194"/>
      <c r="N30" s="194"/>
      <c r="O30" s="194"/>
      <c r="P30" s="194"/>
      <c r="Q30" s="194"/>
      <c r="R30" s="195"/>
      <c r="S30" s="240">
        <f>COUNTA(O6:O23)</f>
        <v>3</v>
      </c>
      <c r="T30" s="241"/>
      <c r="U30" s="242"/>
      <c r="V30" s="240">
        <f>COUNTA(P6:P23)</f>
        <v>15</v>
      </c>
      <c r="W30" s="241"/>
      <c r="X30" s="242"/>
      <c r="Y30" s="204" t="str">
        <f>IF(AND(S30&gt;1,S30&lt;=5),"x","")</f>
        <v>x</v>
      </c>
      <c r="Z30" s="204"/>
      <c r="AA30" s="204"/>
      <c r="AB30" s="191" t="str">
        <f t="shared" si="1"/>
        <v xml:space="preserve"> </v>
      </c>
      <c r="AC30" s="191"/>
      <c r="AD30" s="191" t="str">
        <f t="shared" si="2"/>
        <v/>
      </c>
      <c r="AE30" s="191"/>
      <c r="AF30" s="191"/>
      <c r="AG30" s="243" t="str">
        <f t="shared" si="3"/>
        <v>5</v>
      </c>
      <c r="AH30" s="243"/>
    </row>
    <row r="31" spans="1:35" ht="12" customHeight="1">
      <c r="A31" s="6">
        <v>5</v>
      </c>
      <c r="B31" s="193" t="str">
        <f>+'Mapa Riesgos Corrupción 2020'!C14</f>
        <v>Soborno (Cohecho).</v>
      </c>
      <c r="C31" s="194"/>
      <c r="D31" s="194"/>
      <c r="E31" s="194"/>
      <c r="F31" s="194"/>
      <c r="G31" s="194"/>
      <c r="H31" s="194"/>
      <c r="I31" s="194"/>
      <c r="J31" s="194"/>
      <c r="K31" s="194"/>
      <c r="L31" s="194"/>
      <c r="M31" s="194"/>
      <c r="N31" s="194"/>
      <c r="O31" s="194"/>
      <c r="P31" s="194"/>
      <c r="Q31" s="194"/>
      <c r="R31" s="195"/>
      <c r="S31" s="240">
        <f>COUNTA(Q6:Q23)</f>
        <v>5</v>
      </c>
      <c r="T31" s="241"/>
      <c r="U31" s="242"/>
      <c r="V31" s="240">
        <f>COUNTA(R6:R23)</f>
        <v>12</v>
      </c>
      <c r="W31" s="241"/>
      <c r="X31" s="242"/>
      <c r="Y31" s="204" t="str">
        <f t="shared" si="0"/>
        <v>x</v>
      </c>
      <c r="Z31" s="204"/>
      <c r="AA31" s="204"/>
      <c r="AB31" s="191" t="str">
        <f t="shared" si="1"/>
        <v xml:space="preserve"> </v>
      </c>
      <c r="AC31" s="191"/>
      <c r="AD31" s="191" t="str">
        <f t="shared" si="2"/>
        <v/>
      </c>
      <c r="AE31" s="191"/>
      <c r="AF31" s="191"/>
      <c r="AG31" s="243" t="str">
        <f t="shared" si="3"/>
        <v>5</v>
      </c>
      <c r="AH31" s="243"/>
    </row>
    <row r="32" spans="1:35" ht="12" customHeight="1">
      <c r="A32" s="6">
        <v>6</v>
      </c>
      <c r="B32" s="193" t="str">
        <f>+'Mapa Riesgos Corrupción 2020'!C15</f>
        <v>Trafico de influencias</v>
      </c>
      <c r="C32" s="194"/>
      <c r="D32" s="194"/>
      <c r="E32" s="194"/>
      <c r="F32" s="194"/>
      <c r="G32" s="194"/>
      <c r="H32" s="194"/>
      <c r="I32" s="194"/>
      <c r="J32" s="194"/>
      <c r="K32" s="194"/>
      <c r="L32" s="194"/>
      <c r="M32" s="194"/>
      <c r="N32" s="194"/>
      <c r="O32" s="194"/>
      <c r="P32" s="194"/>
      <c r="Q32" s="194"/>
      <c r="R32" s="195"/>
      <c r="S32" s="240">
        <f>COUNTA(S6:S23)</f>
        <v>3</v>
      </c>
      <c r="T32" s="241"/>
      <c r="U32" s="242"/>
      <c r="V32" s="240">
        <f>COUNTA(T6:T23)</f>
        <v>15</v>
      </c>
      <c r="W32" s="241"/>
      <c r="X32" s="242"/>
      <c r="Y32" s="204" t="str">
        <f t="shared" si="0"/>
        <v>x</v>
      </c>
      <c r="Z32" s="204"/>
      <c r="AA32" s="204"/>
      <c r="AB32" s="191" t="str">
        <f t="shared" si="1"/>
        <v xml:space="preserve"> </v>
      </c>
      <c r="AC32" s="191"/>
      <c r="AD32" s="191" t="str">
        <f>IF(AND(S32&gt;10,S32&lt;=18),"x","")</f>
        <v/>
      </c>
      <c r="AE32" s="191"/>
      <c r="AF32" s="191"/>
      <c r="AG32" s="243" t="str">
        <f t="shared" si="3"/>
        <v>5</v>
      </c>
      <c r="AH32" s="243"/>
    </row>
    <row r="33" spans="1:34" ht="12" customHeight="1">
      <c r="A33" s="80"/>
      <c r="B33" s="197" t="str">
        <f>+'Mapa Riesgos Corrupción 2020'!A16</f>
        <v>Gestión para la Articulación Institucional</v>
      </c>
      <c r="C33" s="198"/>
      <c r="D33" s="198"/>
      <c r="E33" s="198"/>
      <c r="F33" s="198"/>
      <c r="G33" s="198"/>
      <c r="H33" s="198"/>
      <c r="I33" s="198"/>
      <c r="J33" s="198"/>
      <c r="K33" s="198"/>
      <c r="L33" s="198"/>
      <c r="M33" s="198"/>
      <c r="N33" s="198"/>
      <c r="O33" s="198"/>
      <c r="P33" s="198"/>
      <c r="Q33" s="198"/>
      <c r="R33" s="199"/>
      <c r="S33" s="206"/>
      <c r="T33" s="207"/>
      <c r="U33" s="208"/>
      <c r="V33" s="209"/>
      <c r="W33" s="209"/>
      <c r="X33" s="209"/>
      <c r="Y33" s="210"/>
      <c r="Z33" s="210"/>
      <c r="AA33" s="210"/>
      <c r="AB33" s="196"/>
      <c r="AC33" s="196"/>
      <c r="AD33" s="196"/>
      <c r="AE33" s="196"/>
      <c r="AF33" s="196"/>
      <c r="AG33" s="196"/>
      <c r="AH33" s="196"/>
    </row>
    <row r="34" spans="1:34" ht="12" customHeight="1">
      <c r="A34" s="6">
        <v>7</v>
      </c>
      <c r="B34" s="193" t="str">
        <f>+'Mapa Riesgos Corrupción 2020'!C16</f>
        <v>Demora e inadecuado servicio en la  expedición de pasaportes</v>
      </c>
      <c r="C34" s="194"/>
      <c r="D34" s="194"/>
      <c r="E34" s="194"/>
      <c r="F34" s="194"/>
      <c r="G34" s="194"/>
      <c r="H34" s="194"/>
      <c r="I34" s="194"/>
      <c r="J34" s="194"/>
      <c r="K34" s="194"/>
      <c r="L34" s="194"/>
      <c r="M34" s="194"/>
      <c r="N34" s="194"/>
      <c r="O34" s="194"/>
      <c r="P34" s="194"/>
      <c r="Q34" s="194"/>
      <c r="R34" s="195"/>
      <c r="S34" s="240">
        <f>COUNTA(U6:U23)</f>
        <v>10</v>
      </c>
      <c r="T34" s="241"/>
      <c r="U34" s="242"/>
      <c r="V34" s="240">
        <f>COUNTA(V6:V23)</f>
        <v>8</v>
      </c>
      <c r="W34" s="241"/>
      <c r="X34" s="242"/>
      <c r="Y34" s="204" t="str">
        <f t="shared" ref="Y34" si="4">IF(AND(S34&gt;1,S34&lt;=5),"x","")</f>
        <v/>
      </c>
      <c r="Z34" s="204"/>
      <c r="AA34" s="204"/>
      <c r="AB34" s="191" t="str">
        <f>IF(AND(S34&gt;5,S34&lt;=11),"x"," ")</f>
        <v>x</v>
      </c>
      <c r="AC34" s="191"/>
      <c r="AD34" s="191" t="str">
        <f>IF(AND(S34&gt;10,S34&lt;=18),"x","")</f>
        <v/>
      </c>
      <c r="AE34" s="191"/>
      <c r="AF34" s="191"/>
      <c r="AG34" s="192" t="str">
        <f t="shared" ref="AG34" si="5">IF(S34&lt;=5,"5",IF(S34&lt;=11,"10",IF(S34&lt;=18,"20")))</f>
        <v>10</v>
      </c>
      <c r="AH34" s="192"/>
    </row>
    <row r="35" spans="1:34" ht="12" customHeight="1">
      <c r="A35" s="13"/>
      <c r="B35" s="197" t="str">
        <f>+'Mapa Riesgos Corrupción 2020'!A17</f>
        <v>Infraestructura y Hábitat</v>
      </c>
      <c r="C35" s="198"/>
      <c r="D35" s="198"/>
      <c r="E35" s="198"/>
      <c r="F35" s="198"/>
      <c r="G35" s="198"/>
      <c r="H35" s="198"/>
      <c r="I35" s="198"/>
      <c r="J35" s="198"/>
      <c r="K35" s="198"/>
      <c r="L35" s="198"/>
      <c r="M35" s="198"/>
      <c r="N35" s="198"/>
      <c r="O35" s="198"/>
      <c r="P35" s="198"/>
      <c r="Q35" s="198"/>
      <c r="R35" s="199"/>
      <c r="S35" s="206"/>
      <c r="T35" s="207"/>
      <c r="U35" s="208"/>
      <c r="V35" s="245"/>
      <c r="W35" s="246"/>
      <c r="X35" s="247"/>
      <c r="Y35" s="206"/>
      <c r="Z35" s="207"/>
      <c r="AA35" s="208"/>
      <c r="AB35" s="211"/>
      <c r="AC35" s="213"/>
      <c r="AD35" s="211"/>
      <c r="AE35" s="212"/>
      <c r="AF35" s="213"/>
      <c r="AG35" s="211"/>
      <c r="AH35" s="213"/>
    </row>
    <row r="36" spans="1:34" ht="20.25" customHeight="1">
      <c r="A36" s="6">
        <v>8</v>
      </c>
      <c r="B36" s="193" t="str">
        <f>+'Mapa Riesgos Corrupción 2020'!C17</f>
        <v>Excesivo tiempo por parte de terceros, (internos y externos) en la emisión de conceptos que retrasan la ejecución de obras</v>
      </c>
      <c r="C36" s="194"/>
      <c r="D36" s="194"/>
      <c r="E36" s="194"/>
      <c r="F36" s="194"/>
      <c r="G36" s="194"/>
      <c r="H36" s="194"/>
      <c r="I36" s="194"/>
      <c r="J36" s="194"/>
      <c r="K36" s="194"/>
      <c r="L36" s="194"/>
      <c r="M36" s="194"/>
      <c r="N36" s="194"/>
      <c r="O36" s="194"/>
      <c r="P36" s="194"/>
      <c r="Q36" s="194"/>
      <c r="R36" s="195"/>
      <c r="S36" s="240">
        <f>COUNTA(W6:W23)</f>
        <v>15</v>
      </c>
      <c r="T36" s="241"/>
      <c r="U36" s="242"/>
      <c r="V36" s="240">
        <f>COUNTA(X6:X23)</f>
        <v>3</v>
      </c>
      <c r="W36" s="241"/>
      <c r="X36" s="242"/>
      <c r="Y36" s="204" t="str">
        <f t="shared" ref="Y36" si="6">IF(AND(S36&gt;1,S36&lt;=5),"x","")</f>
        <v/>
      </c>
      <c r="Z36" s="204"/>
      <c r="AA36" s="204"/>
      <c r="AB36" s="191" t="str">
        <f>IF(AND(S36&gt;5,S36&lt;=11),"x"," ")</f>
        <v xml:space="preserve"> </v>
      </c>
      <c r="AC36" s="191"/>
      <c r="AD36" s="191" t="str">
        <f>IF(AND(S36&gt;10,S36&lt;=18),"x","")</f>
        <v>x</v>
      </c>
      <c r="AE36" s="191"/>
      <c r="AF36" s="191"/>
      <c r="AG36" s="192" t="str">
        <f t="shared" ref="AG36" si="7">IF(S36&lt;=5,"5",IF(S36&lt;=11,"10",IF(S36&lt;=18,"20")))</f>
        <v>20</v>
      </c>
      <c r="AH36" s="192"/>
    </row>
    <row r="37" spans="1:34" ht="15" customHeight="1">
      <c r="A37" s="80"/>
      <c r="B37" s="197" t="str">
        <f>+'Mapa Riesgos Corrupción 2020'!A22</f>
        <v>Adquisición de Bienes y Servicios</v>
      </c>
      <c r="C37" s="198"/>
      <c r="D37" s="198"/>
      <c r="E37" s="198"/>
      <c r="F37" s="198"/>
      <c r="G37" s="198"/>
      <c r="H37" s="198"/>
      <c r="I37" s="198"/>
      <c r="J37" s="198"/>
      <c r="K37" s="198"/>
      <c r="L37" s="198"/>
      <c r="M37" s="198"/>
      <c r="N37" s="198"/>
      <c r="O37" s="198"/>
      <c r="P37" s="198"/>
      <c r="Q37" s="198"/>
      <c r="R37" s="199"/>
      <c r="S37" s="206"/>
      <c r="T37" s="207"/>
      <c r="U37" s="208"/>
      <c r="V37" s="209"/>
      <c r="W37" s="209"/>
      <c r="X37" s="209"/>
      <c r="Y37" s="210"/>
      <c r="Z37" s="210"/>
      <c r="AA37" s="210"/>
      <c r="AB37" s="196"/>
      <c r="AC37" s="196"/>
      <c r="AD37" s="196"/>
      <c r="AE37" s="196"/>
      <c r="AF37" s="196"/>
      <c r="AG37" s="196"/>
      <c r="AH37" s="196"/>
    </row>
    <row r="38" spans="1:34" ht="12" customHeight="1">
      <c r="A38" s="66">
        <v>9</v>
      </c>
      <c r="B38" s="193" t="str">
        <f>+'Mapa Riesgos Corrupción 2020'!C22</f>
        <v>Pliegos de condiciones  hechos  a la medida de una firma en particular.</v>
      </c>
      <c r="C38" s="194"/>
      <c r="D38" s="194"/>
      <c r="E38" s="194"/>
      <c r="F38" s="194"/>
      <c r="G38" s="194"/>
      <c r="H38" s="194"/>
      <c r="I38" s="194"/>
      <c r="J38" s="194"/>
      <c r="K38" s="194"/>
      <c r="L38" s="194"/>
      <c r="M38" s="194"/>
      <c r="N38" s="194"/>
      <c r="O38" s="194"/>
      <c r="P38" s="194"/>
      <c r="Q38" s="194"/>
      <c r="R38" s="195"/>
      <c r="S38" s="240">
        <f>COUNTA(Y6:Y23)</f>
        <v>14</v>
      </c>
      <c r="T38" s="241"/>
      <c r="U38" s="242"/>
      <c r="V38" s="205">
        <f>COUNTA(Z6:Z23)</f>
        <v>4</v>
      </c>
      <c r="W38" s="205"/>
      <c r="X38" s="205"/>
      <c r="Y38" s="204" t="str">
        <f t="shared" ref="Y38" si="8">IF(AND(S38&gt;1,S38&lt;=5),"x","")</f>
        <v/>
      </c>
      <c r="Z38" s="204"/>
      <c r="AA38" s="204"/>
      <c r="AB38" s="191" t="str">
        <f>IF(AND(S38&gt;5,S38&lt;=11),"x"," ")</f>
        <v xml:space="preserve"> </v>
      </c>
      <c r="AC38" s="191"/>
      <c r="AD38" s="191" t="str">
        <f>IF(AND(S38&gt;10,S38&lt;=18),"x","")</f>
        <v>x</v>
      </c>
      <c r="AE38" s="191"/>
      <c r="AF38" s="191"/>
      <c r="AG38" s="192" t="str">
        <f t="shared" ref="AG38" si="9">IF(S38&lt;=5,"5",IF(S38&lt;=11,"10",IF(S38&lt;=18,"20")))</f>
        <v>20</v>
      </c>
      <c r="AH38" s="192"/>
    </row>
    <row r="39" spans="1:34" ht="12" customHeight="1">
      <c r="A39" s="68">
        <v>10</v>
      </c>
      <c r="B39" s="193" t="str">
        <f>+'Mapa Riesgos Corrupción 2020'!C23</f>
        <v>Proyección de presupuestos con sobre costos para beneficiar a futuros contratistas</v>
      </c>
      <c r="C39" s="194"/>
      <c r="D39" s="194"/>
      <c r="E39" s="194"/>
      <c r="F39" s="194"/>
      <c r="G39" s="194"/>
      <c r="H39" s="194"/>
      <c r="I39" s="194"/>
      <c r="J39" s="194"/>
      <c r="K39" s="194"/>
      <c r="L39" s="194"/>
      <c r="M39" s="194"/>
      <c r="N39" s="194"/>
      <c r="O39" s="194"/>
      <c r="P39" s="194"/>
      <c r="Q39" s="194"/>
      <c r="R39" s="195"/>
      <c r="S39" s="240">
        <f>COUNTA(AA6:AA23)</f>
        <v>14</v>
      </c>
      <c r="T39" s="241"/>
      <c r="U39" s="242"/>
      <c r="V39" s="205">
        <f>COUNTA(AB6:AB23)</f>
        <v>4</v>
      </c>
      <c r="W39" s="205"/>
      <c r="X39" s="205"/>
      <c r="Y39" s="204" t="str">
        <f t="shared" ref="Y39:Y40" si="10">IF(AND(S39&gt;1,S39&lt;=5),"x","")</f>
        <v/>
      </c>
      <c r="Z39" s="204"/>
      <c r="AA39" s="204"/>
      <c r="AB39" s="191" t="str">
        <f t="shared" ref="AB39:AB40" si="11">IF(AND(S39&gt;5,S39&lt;=11),"x"," ")</f>
        <v xml:space="preserve"> </v>
      </c>
      <c r="AC39" s="191"/>
      <c r="AD39" s="191" t="str">
        <f t="shared" ref="AD39:AD40" si="12">IF(AND(S39&gt;10,S39&lt;=18),"x","")</f>
        <v>x</v>
      </c>
      <c r="AE39" s="191"/>
      <c r="AF39" s="191"/>
      <c r="AG39" s="192" t="str">
        <f t="shared" ref="AG39:AG40" si="13">IF(S39&lt;=5,"5",IF(S39&lt;=11,"10",IF(S39&lt;=18,"20")))</f>
        <v>20</v>
      </c>
      <c r="AH39" s="192"/>
    </row>
    <row r="40" spans="1:34" ht="12" customHeight="1">
      <c r="A40" s="68">
        <v>11</v>
      </c>
      <c r="B40" s="193" t="str">
        <f>+'Mapa Riesgos Corrupción 2020'!C24</f>
        <v>Direccionar a empresas de papel determinados proyectos</v>
      </c>
      <c r="C40" s="194"/>
      <c r="D40" s="194"/>
      <c r="E40" s="194"/>
      <c r="F40" s="194"/>
      <c r="G40" s="194"/>
      <c r="H40" s="194"/>
      <c r="I40" s="194"/>
      <c r="J40" s="194"/>
      <c r="K40" s="194"/>
      <c r="L40" s="194"/>
      <c r="M40" s="194"/>
      <c r="N40" s="194"/>
      <c r="O40" s="194"/>
      <c r="P40" s="194"/>
      <c r="Q40" s="194"/>
      <c r="R40" s="195"/>
      <c r="S40" s="240">
        <f>COUNTA(AC6:AC23)</f>
        <v>14</v>
      </c>
      <c r="T40" s="241"/>
      <c r="U40" s="242"/>
      <c r="V40" s="205">
        <f>COUNTA(AD6:AD23)</f>
        <v>4</v>
      </c>
      <c r="W40" s="205"/>
      <c r="X40" s="205"/>
      <c r="Y40" s="204" t="str">
        <f t="shared" si="10"/>
        <v/>
      </c>
      <c r="Z40" s="204"/>
      <c r="AA40" s="204"/>
      <c r="AB40" s="191" t="str">
        <f t="shared" si="11"/>
        <v xml:space="preserve"> </v>
      </c>
      <c r="AC40" s="191"/>
      <c r="AD40" s="191" t="str">
        <f t="shared" si="12"/>
        <v>x</v>
      </c>
      <c r="AE40" s="191"/>
      <c r="AF40" s="191"/>
      <c r="AG40" s="192" t="str">
        <f t="shared" si="13"/>
        <v>20</v>
      </c>
      <c r="AH40" s="192"/>
    </row>
    <row r="41" spans="1:34" ht="12" customHeight="1">
      <c r="A41" s="80"/>
      <c r="B41" s="197" t="str">
        <f>+'Mapa Riesgos Corrupción 2020'!A25</f>
        <v>Seguridad Jurídica</v>
      </c>
      <c r="C41" s="198"/>
      <c r="D41" s="198"/>
      <c r="E41" s="198"/>
      <c r="F41" s="198"/>
      <c r="G41" s="198"/>
      <c r="H41" s="198"/>
      <c r="I41" s="198"/>
      <c r="J41" s="198"/>
      <c r="K41" s="198"/>
      <c r="L41" s="198"/>
      <c r="M41" s="198"/>
      <c r="N41" s="198"/>
      <c r="O41" s="198"/>
      <c r="P41" s="198"/>
      <c r="Q41" s="198"/>
      <c r="R41" s="199"/>
      <c r="S41" s="206"/>
      <c r="T41" s="207"/>
      <c r="U41" s="208"/>
      <c r="V41" s="209"/>
      <c r="W41" s="209"/>
      <c r="X41" s="209"/>
      <c r="Y41" s="210"/>
      <c r="Z41" s="210"/>
      <c r="AA41" s="210"/>
      <c r="AB41" s="196"/>
      <c r="AC41" s="196"/>
      <c r="AD41" s="196"/>
      <c r="AE41" s="196"/>
      <c r="AF41" s="196"/>
      <c r="AG41" s="196"/>
      <c r="AH41" s="196"/>
    </row>
    <row r="42" spans="1:34" ht="12" customHeight="1">
      <c r="A42" s="68">
        <v>12</v>
      </c>
      <c r="B42" s="193" t="str">
        <f>+'Mapa Riesgos Corrupción 2020'!C25</f>
        <v>Pérdida de información vital para para la defensa de la administración</v>
      </c>
      <c r="C42" s="194"/>
      <c r="D42" s="194"/>
      <c r="E42" s="194"/>
      <c r="F42" s="194"/>
      <c r="G42" s="194"/>
      <c r="H42" s="194"/>
      <c r="I42" s="194"/>
      <c r="J42" s="194"/>
      <c r="K42" s="194"/>
      <c r="L42" s="194"/>
      <c r="M42" s="194"/>
      <c r="N42" s="194"/>
      <c r="O42" s="194"/>
      <c r="P42" s="194"/>
      <c r="Q42" s="194"/>
      <c r="R42" s="195"/>
      <c r="S42" s="240">
        <f>COUNTA(AE6:AE23)</f>
        <v>18</v>
      </c>
      <c r="T42" s="241"/>
      <c r="U42" s="242"/>
      <c r="V42" s="205">
        <f>COUNTA(AF6:AF23)</f>
        <v>0</v>
      </c>
      <c r="W42" s="205"/>
      <c r="X42" s="205"/>
      <c r="Y42" s="204" t="str">
        <f t="shared" ref="Y42" si="14">IF(AND(S42&gt;1,S42&lt;=5),"x","")</f>
        <v/>
      </c>
      <c r="Z42" s="204"/>
      <c r="AA42" s="204"/>
      <c r="AB42" s="191" t="str">
        <f>IF(AND(S42&gt;5,S42&lt;=11),"x"," ")</f>
        <v xml:space="preserve"> </v>
      </c>
      <c r="AC42" s="191"/>
      <c r="AD42" s="191" t="str">
        <f>IF(AND(S42&gt;10,S42&lt;=18),"x","")</f>
        <v>x</v>
      </c>
      <c r="AE42" s="191"/>
      <c r="AF42" s="191"/>
      <c r="AG42" s="192" t="str">
        <f t="shared" ref="AG42" si="15">IF(S42&lt;=5,"5",IF(S42&lt;=11,"10",IF(S42&lt;=18,"20")))</f>
        <v>20</v>
      </c>
      <c r="AH42" s="192"/>
    </row>
    <row r="43" spans="1:34" ht="12" customHeight="1">
      <c r="A43" s="68">
        <v>13</v>
      </c>
      <c r="B43" s="248" t="str">
        <f>+'Mapa Riesgos Corrupción 2020'!C26</f>
        <v xml:space="preserve">No ejercer la adecuada defensa de los intereses de la administración </v>
      </c>
      <c r="C43" s="248"/>
      <c r="D43" s="248"/>
      <c r="E43" s="248"/>
      <c r="F43" s="248"/>
      <c r="G43" s="248"/>
      <c r="H43" s="248"/>
      <c r="I43" s="248"/>
      <c r="J43" s="248"/>
      <c r="K43" s="248"/>
      <c r="L43" s="248"/>
      <c r="M43" s="248"/>
      <c r="N43" s="248"/>
      <c r="O43" s="248"/>
      <c r="P43" s="248"/>
      <c r="Q43" s="248"/>
      <c r="R43" s="248"/>
      <c r="S43" s="240">
        <f>COUNTA(AG6:AG23)</f>
        <v>18</v>
      </c>
      <c r="T43" s="241"/>
      <c r="U43" s="242"/>
      <c r="V43" s="205">
        <f>COUNTA(AH6:AH23)</f>
        <v>0</v>
      </c>
      <c r="W43" s="205"/>
      <c r="X43" s="205"/>
      <c r="Y43" s="204" t="str">
        <f t="shared" ref="Y43" si="16">IF(AND(S43&gt;1,S43&lt;=5),"x","")</f>
        <v/>
      </c>
      <c r="Z43" s="204"/>
      <c r="AA43" s="204"/>
      <c r="AB43" s="191" t="str">
        <f>IF(AND(S43&gt;5,S43&lt;=11),"x"," ")</f>
        <v xml:space="preserve"> </v>
      </c>
      <c r="AC43" s="191"/>
      <c r="AD43" s="191" t="str">
        <f>IF(AND(S43&gt;10,S43&lt;=18),"x","")</f>
        <v>x</v>
      </c>
      <c r="AE43" s="191"/>
      <c r="AF43" s="191"/>
      <c r="AG43" s="192" t="str">
        <f t="shared" ref="AG43" si="17">IF(S43&lt;=5,"5",IF(S43&lt;=11,"10",IF(S43&lt;=18,"20")))</f>
        <v>20</v>
      </c>
      <c r="AH43" s="192"/>
    </row>
    <row r="44" spans="1:34" ht="12" customHeight="1">
      <c r="A44" s="75"/>
      <c r="B44" s="7"/>
      <c r="C44" s="7"/>
      <c r="D44" s="7"/>
      <c r="E44" s="7"/>
      <c r="F44" s="7"/>
      <c r="G44" s="7"/>
      <c r="H44" s="7"/>
      <c r="I44" s="7"/>
      <c r="J44" s="7"/>
      <c r="K44" s="7"/>
      <c r="L44" s="7"/>
      <c r="M44" s="7"/>
      <c r="N44" s="7"/>
      <c r="O44" s="7"/>
      <c r="P44" s="7"/>
      <c r="Q44" s="7"/>
      <c r="R44" s="7"/>
      <c r="S44" s="76"/>
      <c r="T44" s="76"/>
      <c r="U44" s="76"/>
      <c r="V44" s="77"/>
      <c r="W44" s="77"/>
      <c r="X44" s="77"/>
      <c r="Y44" s="76"/>
      <c r="Z44" s="76"/>
      <c r="AA44" s="76"/>
      <c r="AB44" s="78"/>
      <c r="AC44" s="78"/>
      <c r="AD44" s="78"/>
      <c r="AE44" s="78"/>
      <c r="AF44" s="78"/>
      <c r="AG44" s="78"/>
      <c r="AH44" s="78"/>
    </row>
    <row r="45" spans="1:34" ht="21" customHeight="1">
      <c r="A45" s="229" t="s">
        <v>49</v>
      </c>
      <c r="B45" s="230"/>
      <c r="C45" s="230"/>
      <c r="D45" s="230"/>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1"/>
    </row>
    <row r="46" spans="1:34" ht="22.5" customHeight="1">
      <c r="A46" s="232" t="s">
        <v>10</v>
      </c>
      <c r="B46" s="233" t="s">
        <v>12</v>
      </c>
      <c r="C46" s="234"/>
      <c r="D46" s="234"/>
      <c r="E46" s="234"/>
      <c r="F46" s="234"/>
      <c r="G46" s="234"/>
      <c r="H46" s="234"/>
      <c r="I46" s="235" t="s">
        <v>296</v>
      </c>
      <c r="J46" s="235"/>
      <c r="K46" s="235" t="s">
        <v>297</v>
      </c>
      <c r="L46" s="235"/>
      <c r="M46" s="235" t="s">
        <v>298</v>
      </c>
      <c r="N46" s="235"/>
      <c r="O46" s="235" t="s">
        <v>299</v>
      </c>
      <c r="P46" s="235"/>
      <c r="Q46" s="235" t="s">
        <v>300</v>
      </c>
      <c r="R46" s="235"/>
      <c r="S46" s="235" t="s">
        <v>301</v>
      </c>
      <c r="T46" s="235"/>
      <c r="U46" s="235" t="s">
        <v>302</v>
      </c>
      <c r="V46" s="235"/>
      <c r="W46" s="235" t="s">
        <v>303</v>
      </c>
      <c r="X46" s="235"/>
      <c r="Y46" s="235" t="s">
        <v>304</v>
      </c>
      <c r="Z46" s="235"/>
      <c r="AA46" s="235" t="s">
        <v>305</v>
      </c>
      <c r="AB46" s="235"/>
      <c r="AC46" s="235"/>
      <c r="AD46" s="235"/>
      <c r="AE46" s="235"/>
      <c r="AF46" s="235"/>
      <c r="AG46" s="235"/>
      <c r="AH46" s="235"/>
    </row>
    <row r="47" spans="1:34" ht="11.25" customHeight="1">
      <c r="A47" s="232"/>
      <c r="B47" s="238" t="s">
        <v>11</v>
      </c>
      <c r="C47" s="239"/>
      <c r="D47" s="239"/>
      <c r="E47" s="239"/>
      <c r="F47" s="239"/>
      <c r="G47" s="239"/>
      <c r="H47" s="239"/>
      <c r="I47" s="80" t="s">
        <v>13</v>
      </c>
      <c r="J47" s="80" t="s">
        <v>14</v>
      </c>
      <c r="K47" s="134" t="s">
        <v>13</v>
      </c>
      <c r="L47" s="80" t="s">
        <v>14</v>
      </c>
      <c r="M47" s="134" t="s">
        <v>13</v>
      </c>
      <c r="N47" s="80" t="s">
        <v>14</v>
      </c>
      <c r="O47" s="134" t="s">
        <v>13</v>
      </c>
      <c r="P47" s="80" t="s">
        <v>14</v>
      </c>
      <c r="Q47" s="134" t="s">
        <v>13</v>
      </c>
      <c r="R47" s="80" t="s">
        <v>14</v>
      </c>
      <c r="S47" s="134" t="s">
        <v>13</v>
      </c>
      <c r="T47" s="80" t="s">
        <v>14</v>
      </c>
      <c r="U47" s="134" t="s">
        <v>13</v>
      </c>
      <c r="V47" s="80" t="s">
        <v>14</v>
      </c>
      <c r="W47" s="134" t="s">
        <v>13</v>
      </c>
      <c r="X47" s="80" t="s">
        <v>14</v>
      </c>
      <c r="Y47" s="134" t="s">
        <v>13</v>
      </c>
      <c r="Z47" s="80" t="s">
        <v>14</v>
      </c>
      <c r="AA47" s="134" t="s">
        <v>13</v>
      </c>
      <c r="AB47" s="80" t="s">
        <v>14</v>
      </c>
      <c r="AC47" s="134"/>
      <c r="AD47" s="80"/>
      <c r="AE47" s="134"/>
      <c r="AF47" s="80"/>
      <c r="AG47" s="134"/>
      <c r="AH47" s="80"/>
    </row>
    <row r="48" spans="1:34" ht="12" customHeight="1">
      <c r="A48" s="2">
        <v>1</v>
      </c>
      <c r="B48" s="236" t="s">
        <v>15</v>
      </c>
      <c r="C48" s="236"/>
      <c r="D48" s="236"/>
      <c r="E48" s="236"/>
      <c r="F48" s="236"/>
      <c r="G48" s="236"/>
      <c r="H48" s="236"/>
      <c r="I48" s="74" t="s">
        <v>306</v>
      </c>
      <c r="J48" s="74"/>
      <c r="K48" s="74" t="s">
        <v>306</v>
      </c>
      <c r="L48" s="74"/>
      <c r="M48" s="74" t="s">
        <v>306</v>
      </c>
      <c r="N48" s="74"/>
      <c r="O48" s="74" t="s">
        <v>306</v>
      </c>
      <c r="P48" s="74"/>
      <c r="Q48" s="74" t="s">
        <v>306</v>
      </c>
      <c r="R48" s="74"/>
      <c r="S48" s="74" t="s">
        <v>306</v>
      </c>
      <c r="T48" s="74"/>
      <c r="U48" s="70" t="s">
        <v>306</v>
      </c>
      <c r="V48" s="70"/>
      <c r="W48" s="71" t="s">
        <v>306</v>
      </c>
      <c r="X48" s="71"/>
      <c r="Y48" s="71" t="s">
        <v>306</v>
      </c>
      <c r="Z48" s="71"/>
      <c r="AA48" s="71" t="s">
        <v>306</v>
      </c>
      <c r="AB48" s="71"/>
      <c r="AC48" s="3"/>
      <c r="AD48" s="3"/>
      <c r="AE48" s="3"/>
      <c r="AF48" s="3"/>
      <c r="AG48" s="3"/>
      <c r="AH48" s="3"/>
    </row>
    <row r="49" spans="1:34" ht="12" customHeight="1">
      <c r="A49" s="2">
        <v>2</v>
      </c>
      <c r="B49" s="236" t="s">
        <v>16</v>
      </c>
      <c r="C49" s="236"/>
      <c r="D49" s="236"/>
      <c r="E49" s="236"/>
      <c r="F49" s="236"/>
      <c r="G49" s="236"/>
      <c r="H49" s="236"/>
      <c r="I49" s="74" t="s">
        <v>306</v>
      </c>
      <c r="J49" s="74"/>
      <c r="K49" s="74" t="s">
        <v>306</v>
      </c>
      <c r="L49" s="74"/>
      <c r="M49" s="74" t="s">
        <v>306</v>
      </c>
      <c r="N49" s="74"/>
      <c r="O49" s="74" t="s">
        <v>306</v>
      </c>
      <c r="P49" s="74"/>
      <c r="Q49" s="74" t="s">
        <v>306</v>
      </c>
      <c r="R49" s="74"/>
      <c r="S49" s="74" t="s">
        <v>306</v>
      </c>
      <c r="T49" s="74"/>
      <c r="U49" s="70" t="s">
        <v>306</v>
      </c>
      <c r="V49" s="70"/>
      <c r="W49" s="71" t="s">
        <v>306</v>
      </c>
      <c r="X49" s="71"/>
      <c r="Y49" s="71" t="s">
        <v>306</v>
      </c>
      <c r="Z49" s="71"/>
      <c r="AA49" s="71" t="s">
        <v>306</v>
      </c>
      <c r="AB49" s="71"/>
      <c r="AC49" s="3"/>
      <c r="AD49" s="3"/>
      <c r="AE49" s="3"/>
      <c r="AF49" s="3"/>
      <c r="AG49" s="3"/>
      <c r="AH49" s="3"/>
    </row>
    <row r="50" spans="1:34" ht="12" customHeight="1">
      <c r="A50" s="2">
        <v>3</v>
      </c>
      <c r="B50" s="236" t="s">
        <v>17</v>
      </c>
      <c r="C50" s="236"/>
      <c r="D50" s="236"/>
      <c r="E50" s="236"/>
      <c r="F50" s="236"/>
      <c r="G50" s="236"/>
      <c r="H50" s="236"/>
      <c r="I50" s="74" t="s">
        <v>306</v>
      </c>
      <c r="J50" s="74"/>
      <c r="K50" s="74" t="s">
        <v>306</v>
      </c>
      <c r="L50" s="74"/>
      <c r="M50" s="74" t="s">
        <v>306</v>
      </c>
      <c r="N50" s="74"/>
      <c r="O50" s="74" t="s">
        <v>306</v>
      </c>
      <c r="P50" s="74"/>
      <c r="Q50" s="74" t="s">
        <v>306</v>
      </c>
      <c r="R50" s="74"/>
      <c r="S50" s="74"/>
      <c r="T50" s="74" t="s">
        <v>306</v>
      </c>
      <c r="U50" s="70" t="s">
        <v>306</v>
      </c>
      <c r="V50" s="70"/>
      <c r="W50" s="71" t="s">
        <v>306</v>
      </c>
      <c r="X50" s="71"/>
      <c r="Y50" s="71" t="s">
        <v>306</v>
      </c>
      <c r="Z50" s="71"/>
      <c r="AA50" s="71" t="s">
        <v>306</v>
      </c>
      <c r="AB50" s="71"/>
      <c r="AC50" s="3"/>
      <c r="AD50" s="3"/>
      <c r="AE50" s="3"/>
      <c r="AF50" s="3"/>
      <c r="AG50" s="3"/>
      <c r="AH50" s="3"/>
    </row>
    <row r="51" spans="1:34" ht="12" customHeight="1">
      <c r="A51" s="2">
        <v>4</v>
      </c>
      <c r="B51" s="236" t="s">
        <v>18</v>
      </c>
      <c r="C51" s="236"/>
      <c r="D51" s="236"/>
      <c r="E51" s="236"/>
      <c r="F51" s="236"/>
      <c r="G51" s="236"/>
      <c r="H51" s="236"/>
      <c r="I51" s="74" t="s">
        <v>306</v>
      </c>
      <c r="J51" s="74"/>
      <c r="K51" s="74" t="s">
        <v>306</v>
      </c>
      <c r="L51" s="74"/>
      <c r="M51" s="74" t="s">
        <v>306</v>
      </c>
      <c r="N51" s="74"/>
      <c r="O51" s="74" t="s">
        <v>306</v>
      </c>
      <c r="P51" s="74"/>
      <c r="Q51" s="74" t="s">
        <v>306</v>
      </c>
      <c r="R51" s="74"/>
      <c r="S51" s="74"/>
      <c r="T51" s="74" t="s">
        <v>306</v>
      </c>
      <c r="U51" s="70"/>
      <c r="V51" s="70" t="s">
        <v>306</v>
      </c>
      <c r="W51" s="71" t="s">
        <v>306</v>
      </c>
      <c r="X51" s="71"/>
      <c r="Y51" s="71" t="s">
        <v>306</v>
      </c>
      <c r="Z51" s="71"/>
      <c r="AA51" s="71" t="s">
        <v>306</v>
      </c>
      <c r="AB51" s="71"/>
      <c r="AC51" s="3"/>
      <c r="AD51" s="3"/>
      <c r="AE51" s="3"/>
      <c r="AF51" s="3"/>
      <c r="AG51" s="3"/>
      <c r="AH51" s="3"/>
    </row>
    <row r="52" spans="1:34" ht="12" customHeight="1">
      <c r="A52" s="2">
        <v>5</v>
      </c>
      <c r="B52" s="236" t="s">
        <v>19</v>
      </c>
      <c r="C52" s="236"/>
      <c r="D52" s="236"/>
      <c r="E52" s="236"/>
      <c r="F52" s="236"/>
      <c r="G52" s="236"/>
      <c r="H52" s="236"/>
      <c r="I52" s="74" t="s">
        <v>306</v>
      </c>
      <c r="J52" s="74"/>
      <c r="K52" s="74" t="s">
        <v>306</v>
      </c>
      <c r="L52" s="74"/>
      <c r="M52" s="74" t="s">
        <v>306</v>
      </c>
      <c r="N52" s="74"/>
      <c r="O52" s="74" t="s">
        <v>306</v>
      </c>
      <c r="P52" s="74"/>
      <c r="Q52" s="74" t="s">
        <v>306</v>
      </c>
      <c r="R52" s="74"/>
      <c r="S52" s="74" t="s">
        <v>306</v>
      </c>
      <c r="T52" s="74"/>
      <c r="U52" s="70" t="s">
        <v>306</v>
      </c>
      <c r="V52" s="70"/>
      <c r="W52" s="71" t="s">
        <v>306</v>
      </c>
      <c r="X52" s="71"/>
      <c r="Y52" s="71" t="s">
        <v>306</v>
      </c>
      <c r="Z52" s="71"/>
      <c r="AA52" s="71" t="s">
        <v>306</v>
      </c>
      <c r="AB52" s="71"/>
      <c r="AC52" s="3"/>
      <c r="AD52" s="3"/>
      <c r="AE52" s="3"/>
      <c r="AF52" s="3"/>
      <c r="AG52" s="3"/>
      <c r="AH52" s="3"/>
    </row>
    <row r="53" spans="1:34" ht="12" customHeight="1">
      <c r="A53" s="2">
        <v>6</v>
      </c>
      <c r="B53" s="236" t="s">
        <v>20</v>
      </c>
      <c r="C53" s="236"/>
      <c r="D53" s="236"/>
      <c r="E53" s="236"/>
      <c r="F53" s="236"/>
      <c r="G53" s="236"/>
      <c r="H53" s="236"/>
      <c r="I53" s="74"/>
      <c r="J53" s="74" t="s">
        <v>306</v>
      </c>
      <c r="K53" s="74"/>
      <c r="L53" s="74" t="s">
        <v>306</v>
      </c>
      <c r="M53" s="74" t="s">
        <v>306</v>
      </c>
      <c r="N53" s="74"/>
      <c r="O53" s="74"/>
      <c r="P53" s="74" t="s">
        <v>306</v>
      </c>
      <c r="Q53" s="74"/>
      <c r="R53" s="74" t="s">
        <v>306</v>
      </c>
      <c r="S53" s="74"/>
      <c r="T53" s="74" t="s">
        <v>306</v>
      </c>
      <c r="U53" s="70"/>
      <c r="V53" s="70" t="s">
        <v>306</v>
      </c>
      <c r="W53" s="71" t="s">
        <v>306</v>
      </c>
      <c r="X53" s="71"/>
      <c r="Y53" s="71" t="s">
        <v>306</v>
      </c>
      <c r="Z53" s="71"/>
      <c r="AA53" s="71" t="s">
        <v>306</v>
      </c>
      <c r="AB53" s="71"/>
      <c r="AC53" s="3"/>
      <c r="AD53" s="3"/>
      <c r="AE53" s="3"/>
      <c r="AF53" s="3"/>
      <c r="AG53" s="3"/>
      <c r="AH53" s="3"/>
    </row>
    <row r="54" spans="1:34" ht="12" customHeight="1">
      <c r="A54" s="2">
        <v>7</v>
      </c>
      <c r="B54" s="236" t="s">
        <v>21</v>
      </c>
      <c r="C54" s="236"/>
      <c r="D54" s="236"/>
      <c r="E54" s="236"/>
      <c r="F54" s="236"/>
      <c r="G54" s="236"/>
      <c r="H54" s="236"/>
      <c r="I54" s="74"/>
      <c r="J54" s="74" t="s">
        <v>306</v>
      </c>
      <c r="K54" s="74"/>
      <c r="L54" s="74" t="s">
        <v>306</v>
      </c>
      <c r="M54" s="74" t="s">
        <v>306</v>
      </c>
      <c r="N54" s="74"/>
      <c r="O54" s="74" t="s">
        <v>306</v>
      </c>
      <c r="P54" s="74"/>
      <c r="Q54" s="74"/>
      <c r="R54" s="74" t="s">
        <v>306</v>
      </c>
      <c r="S54" s="74"/>
      <c r="T54" s="74" t="s">
        <v>306</v>
      </c>
      <c r="U54" s="70"/>
      <c r="V54" s="70" t="s">
        <v>306</v>
      </c>
      <c r="W54" s="71" t="s">
        <v>306</v>
      </c>
      <c r="X54" s="71"/>
      <c r="Y54" s="71" t="s">
        <v>306</v>
      </c>
      <c r="Z54" s="71"/>
      <c r="AA54" s="71" t="s">
        <v>306</v>
      </c>
      <c r="AB54" s="71"/>
      <c r="AC54" s="3"/>
      <c r="AD54" s="3"/>
      <c r="AE54" s="3"/>
      <c r="AF54" s="3"/>
      <c r="AG54" s="3"/>
      <c r="AH54" s="3"/>
    </row>
    <row r="55" spans="1:34" ht="21" customHeight="1">
      <c r="A55" s="2">
        <v>8</v>
      </c>
      <c r="B55" s="237" t="s">
        <v>22</v>
      </c>
      <c r="C55" s="237"/>
      <c r="D55" s="237"/>
      <c r="E55" s="237"/>
      <c r="F55" s="237"/>
      <c r="G55" s="237"/>
      <c r="H55" s="237"/>
      <c r="I55" s="64"/>
      <c r="J55" s="64" t="s">
        <v>306</v>
      </c>
      <c r="K55" s="64"/>
      <c r="L55" s="64" t="s">
        <v>306</v>
      </c>
      <c r="M55" s="64"/>
      <c r="N55" s="64" t="s">
        <v>306</v>
      </c>
      <c r="O55" s="64"/>
      <c r="P55" s="64" t="s">
        <v>306</v>
      </c>
      <c r="Q55" s="64"/>
      <c r="R55" s="64" t="s">
        <v>306</v>
      </c>
      <c r="S55" s="64"/>
      <c r="T55" s="64" t="s">
        <v>306</v>
      </c>
      <c r="U55" s="70"/>
      <c r="V55" s="70" t="s">
        <v>306</v>
      </c>
      <c r="W55" s="71" t="s">
        <v>306</v>
      </c>
      <c r="X55" s="71"/>
      <c r="Y55" s="71" t="s">
        <v>306</v>
      </c>
      <c r="Z55" s="71"/>
      <c r="AA55" s="71" t="s">
        <v>306</v>
      </c>
      <c r="AB55" s="71"/>
      <c r="AC55" s="3"/>
      <c r="AD55" s="3"/>
      <c r="AE55" s="3"/>
      <c r="AF55" s="3"/>
      <c r="AG55" s="3"/>
      <c r="AH55" s="3"/>
    </row>
    <row r="56" spans="1:34" ht="12" customHeight="1">
      <c r="A56" s="2">
        <v>9</v>
      </c>
      <c r="B56" s="236" t="s">
        <v>23</v>
      </c>
      <c r="C56" s="236"/>
      <c r="D56" s="236"/>
      <c r="E56" s="236"/>
      <c r="F56" s="236"/>
      <c r="G56" s="236"/>
      <c r="H56" s="236"/>
      <c r="I56" s="74"/>
      <c r="J56" s="74" t="s">
        <v>306</v>
      </c>
      <c r="K56" s="74"/>
      <c r="L56" s="74" t="s">
        <v>306</v>
      </c>
      <c r="M56" s="74"/>
      <c r="N56" s="74" t="s">
        <v>306</v>
      </c>
      <c r="O56" s="74" t="s">
        <v>306</v>
      </c>
      <c r="P56" s="74"/>
      <c r="Q56" s="74"/>
      <c r="R56" s="74" t="s">
        <v>306</v>
      </c>
      <c r="S56" s="74"/>
      <c r="T56" s="74" t="s">
        <v>306</v>
      </c>
      <c r="U56" s="70" t="s">
        <v>306</v>
      </c>
      <c r="V56" s="70"/>
      <c r="W56" s="71" t="s">
        <v>306</v>
      </c>
      <c r="X56" s="71"/>
      <c r="Y56" s="71" t="s">
        <v>306</v>
      </c>
      <c r="Z56" s="71"/>
      <c r="AA56" s="71" t="s">
        <v>306</v>
      </c>
      <c r="AB56" s="71"/>
      <c r="AC56" s="3"/>
      <c r="AD56" s="3"/>
      <c r="AE56" s="3"/>
      <c r="AF56" s="3"/>
      <c r="AG56" s="3"/>
      <c r="AH56" s="3"/>
    </row>
    <row r="57" spans="1:34" ht="12" customHeight="1">
      <c r="A57" s="2">
        <v>10</v>
      </c>
      <c r="B57" s="236" t="s">
        <v>50</v>
      </c>
      <c r="C57" s="236"/>
      <c r="D57" s="236"/>
      <c r="E57" s="236"/>
      <c r="F57" s="236"/>
      <c r="G57" s="236"/>
      <c r="H57" s="236"/>
      <c r="I57" s="74"/>
      <c r="J57" s="74" t="s">
        <v>306</v>
      </c>
      <c r="K57" s="74"/>
      <c r="L57" s="74" t="s">
        <v>306</v>
      </c>
      <c r="M57" s="74" t="s">
        <v>306</v>
      </c>
      <c r="N57" s="74"/>
      <c r="O57" s="74" t="s">
        <v>306</v>
      </c>
      <c r="P57" s="74"/>
      <c r="Q57" s="74"/>
      <c r="R57" s="74" t="s">
        <v>306</v>
      </c>
      <c r="S57" s="74" t="s">
        <v>306</v>
      </c>
      <c r="T57" s="74"/>
      <c r="U57" s="70" t="s">
        <v>306</v>
      </c>
      <c r="V57" s="70"/>
      <c r="W57" s="71" t="s">
        <v>306</v>
      </c>
      <c r="X57" s="71"/>
      <c r="Y57" s="71" t="s">
        <v>306</v>
      </c>
      <c r="Z57" s="71"/>
      <c r="AA57" s="71" t="s">
        <v>306</v>
      </c>
      <c r="AB57" s="71"/>
      <c r="AC57" s="3"/>
      <c r="AD57" s="3"/>
      <c r="AE57" s="3"/>
      <c r="AF57" s="3"/>
      <c r="AG57" s="3"/>
      <c r="AH57" s="3"/>
    </row>
    <row r="58" spans="1:34" ht="12" customHeight="1">
      <c r="A58" s="2">
        <v>11</v>
      </c>
      <c r="B58" s="236" t="s">
        <v>25</v>
      </c>
      <c r="C58" s="236"/>
      <c r="D58" s="236"/>
      <c r="E58" s="236"/>
      <c r="F58" s="236"/>
      <c r="G58" s="236"/>
      <c r="H58" s="236"/>
      <c r="I58" s="74" t="s">
        <v>306</v>
      </c>
      <c r="J58" s="74"/>
      <c r="K58" s="74" t="s">
        <v>306</v>
      </c>
      <c r="L58" s="74"/>
      <c r="M58" s="74"/>
      <c r="N58" s="74" t="s">
        <v>306</v>
      </c>
      <c r="O58" s="74"/>
      <c r="P58" s="74" t="s">
        <v>306</v>
      </c>
      <c r="Q58" s="74"/>
      <c r="R58" s="74" t="s">
        <v>306</v>
      </c>
      <c r="S58" s="74" t="s">
        <v>306</v>
      </c>
      <c r="T58" s="74"/>
      <c r="U58" s="70" t="s">
        <v>306</v>
      </c>
      <c r="V58" s="70"/>
      <c r="W58" s="71" t="s">
        <v>306</v>
      </c>
      <c r="X58" s="71"/>
      <c r="Y58" s="71" t="s">
        <v>306</v>
      </c>
      <c r="Z58" s="71"/>
      <c r="AA58" s="71" t="s">
        <v>306</v>
      </c>
      <c r="AB58" s="71"/>
      <c r="AC58" s="3"/>
      <c r="AD58" s="3"/>
      <c r="AE58" s="3"/>
      <c r="AF58" s="3"/>
      <c r="AG58" s="3"/>
      <c r="AH58" s="3"/>
    </row>
    <row r="59" spans="1:34" ht="12" customHeight="1">
      <c r="A59" s="2">
        <v>12</v>
      </c>
      <c r="B59" s="236" t="s">
        <v>26</v>
      </c>
      <c r="C59" s="236"/>
      <c r="D59" s="236"/>
      <c r="E59" s="236"/>
      <c r="F59" s="236"/>
      <c r="G59" s="236"/>
      <c r="H59" s="236"/>
      <c r="I59" s="74" t="s">
        <v>306</v>
      </c>
      <c r="J59" s="74"/>
      <c r="K59" s="74" t="s">
        <v>306</v>
      </c>
      <c r="L59" s="74"/>
      <c r="M59" s="74"/>
      <c r="N59" s="74" t="s">
        <v>306</v>
      </c>
      <c r="O59" s="74" t="s">
        <v>306</v>
      </c>
      <c r="P59" s="74"/>
      <c r="Q59" s="74"/>
      <c r="R59" s="74" t="s">
        <v>306</v>
      </c>
      <c r="S59" s="74" t="s">
        <v>306</v>
      </c>
      <c r="T59" s="74"/>
      <c r="U59" s="70" t="s">
        <v>306</v>
      </c>
      <c r="V59" s="70"/>
      <c r="W59" s="71" t="s">
        <v>306</v>
      </c>
      <c r="X59" s="71"/>
      <c r="Y59" s="71" t="s">
        <v>306</v>
      </c>
      <c r="Z59" s="71"/>
      <c r="AA59" s="71" t="s">
        <v>306</v>
      </c>
      <c r="AB59" s="71"/>
      <c r="AC59" s="3"/>
      <c r="AD59" s="3"/>
      <c r="AE59" s="3"/>
      <c r="AF59" s="3"/>
      <c r="AG59" s="3"/>
      <c r="AH59" s="3"/>
    </row>
    <row r="60" spans="1:34" ht="12" customHeight="1">
      <c r="A60" s="2">
        <v>13</v>
      </c>
      <c r="B60" s="236" t="s">
        <v>27</v>
      </c>
      <c r="C60" s="236"/>
      <c r="D60" s="236"/>
      <c r="E60" s="236"/>
      <c r="F60" s="236"/>
      <c r="G60" s="236"/>
      <c r="H60" s="236"/>
      <c r="I60" s="74"/>
      <c r="J60" s="74" t="s">
        <v>306</v>
      </c>
      <c r="K60" s="74"/>
      <c r="L60" s="74" t="s">
        <v>306</v>
      </c>
      <c r="M60" s="74"/>
      <c r="N60" s="74" t="s">
        <v>306</v>
      </c>
      <c r="O60" s="74"/>
      <c r="P60" s="74" t="s">
        <v>306</v>
      </c>
      <c r="Q60" s="74"/>
      <c r="R60" s="74" t="s">
        <v>306</v>
      </c>
      <c r="S60" s="74" t="s">
        <v>306</v>
      </c>
      <c r="T60" s="74"/>
      <c r="U60" s="70" t="s">
        <v>306</v>
      </c>
      <c r="V60" s="70"/>
      <c r="W60" s="71" t="s">
        <v>306</v>
      </c>
      <c r="X60" s="71"/>
      <c r="Y60" s="71" t="s">
        <v>306</v>
      </c>
      <c r="Z60" s="71"/>
      <c r="AA60" s="71" t="s">
        <v>306</v>
      </c>
      <c r="AB60" s="71"/>
      <c r="AC60" s="3"/>
      <c r="AD60" s="3"/>
      <c r="AE60" s="3"/>
      <c r="AF60" s="3"/>
      <c r="AG60" s="3"/>
      <c r="AH60" s="3"/>
    </row>
    <row r="61" spans="1:34" ht="12" customHeight="1">
      <c r="A61" s="2">
        <v>14</v>
      </c>
      <c r="B61" s="236" t="s">
        <v>28</v>
      </c>
      <c r="C61" s="236"/>
      <c r="D61" s="236"/>
      <c r="E61" s="236"/>
      <c r="F61" s="236"/>
      <c r="G61" s="236"/>
      <c r="H61" s="236"/>
      <c r="I61" s="74"/>
      <c r="J61" s="74" t="s">
        <v>306</v>
      </c>
      <c r="K61" s="74"/>
      <c r="L61" s="74" t="s">
        <v>306</v>
      </c>
      <c r="M61" s="74"/>
      <c r="N61" s="74" t="s">
        <v>306</v>
      </c>
      <c r="O61" s="74"/>
      <c r="P61" s="74" t="s">
        <v>306</v>
      </c>
      <c r="Q61" s="74"/>
      <c r="R61" s="74" t="s">
        <v>306</v>
      </c>
      <c r="S61" s="74"/>
      <c r="T61" s="74" t="s">
        <v>306</v>
      </c>
      <c r="U61" s="70" t="s">
        <v>306</v>
      </c>
      <c r="V61" s="70"/>
      <c r="W61" s="71" t="s">
        <v>306</v>
      </c>
      <c r="X61" s="71"/>
      <c r="Y61" s="71" t="s">
        <v>306</v>
      </c>
      <c r="Z61" s="71"/>
      <c r="AA61" s="71" t="s">
        <v>306</v>
      </c>
      <c r="AB61" s="71"/>
      <c r="AC61" s="3"/>
      <c r="AD61" s="3"/>
      <c r="AE61" s="3"/>
      <c r="AF61" s="3"/>
      <c r="AG61" s="3"/>
      <c r="AH61" s="3"/>
    </row>
    <row r="62" spans="1:34" ht="12" customHeight="1">
      <c r="A62" s="2">
        <v>15</v>
      </c>
      <c r="B62" s="236" t="s">
        <v>29</v>
      </c>
      <c r="C62" s="236"/>
      <c r="D62" s="236"/>
      <c r="E62" s="236"/>
      <c r="F62" s="236"/>
      <c r="G62" s="236"/>
      <c r="H62" s="236"/>
      <c r="I62" s="74"/>
      <c r="J62" s="74" t="s">
        <v>306</v>
      </c>
      <c r="K62" s="74"/>
      <c r="L62" s="74" t="s">
        <v>306</v>
      </c>
      <c r="M62" s="74"/>
      <c r="N62" s="74" t="s">
        <v>306</v>
      </c>
      <c r="O62" s="74"/>
      <c r="P62" s="74" t="s">
        <v>306</v>
      </c>
      <c r="Q62" s="74"/>
      <c r="R62" s="74" t="s">
        <v>306</v>
      </c>
      <c r="S62" s="74"/>
      <c r="T62" s="74" t="s">
        <v>306</v>
      </c>
      <c r="U62" s="70"/>
      <c r="V62" s="70" t="s">
        <v>306</v>
      </c>
      <c r="W62" s="71" t="s">
        <v>306</v>
      </c>
      <c r="X62" s="71"/>
      <c r="Y62" s="71" t="s">
        <v>306</v>
      </c>
      <c r="Z62" s="71"/>
      <c r="AA62" s="71" t="s">
        <v>306</v>
      </c>
      <c r="AB62" s="71"/>
      <c r="AC62" s="3"/>
      <c r="AD62" s="3"/>
      <c r="AE62" s="3"/>
      <c r="AF62" s="3"/>
      <c r="AG62" s="3"/>
      <c r="AH62" s="3"/>
    </row>
    <row r="63" spans="1:34" ht="12" customHeight="1">
      <c r="A63" s="2">
        <v>16</v>
      </c>
      <c r="B63" s="236" t="s">
        <v>30</v>
      </c>
      <c r="C63" s="236"/>
      <c r="D63" s="236"/>
      <c r="E63" s="236"/>
      <c r="F63" s="236"/>
      <c r="G63" s="236"/>
      <c r="H63" s="236"/>
      <c r="I63" s="74"/>
      <c r="J63" s="74" t="s">
        <v>306</v>
      </c>
      <c r="K63" s="74"/>
      <c r="L63" s="74" t="s">
        <v>306</v>
      </c>
      <c r="M63" s="74"/>
      <c r="N63" s="74" t="s">
        <v>306</v>
      </c>
      <c r="O63" s="74"/>
      <c r="P63" s="74" t="s">
        <v>306</v>
      </c>
      <c r="Q63" s="74"/>
      <c r="R63" s="74" t="s">
        <v>306</v>
      </c>
      <c r="S63" s="74"/>
      <c r="T63" s="74" t="s">
        <v>306</v>
      </c>
      <c r="U63" s="70"/>
      <c r="V63" s="70" t="s">
        <v>306</v>
      </c>
      <c r="W63" s="71"/>
      <c r="X63" s="71" t="s">
        <v>306</v>
      </c>
      <c r="Y63" s="71"/>
      <c r="Z63" s="71" t="s">
        <v>306</v>
      </c>
      <c r="AA63" s="71"/>
      <c r="AB63" s="71" t="s">
        <v>306</v>
      </c>
      <c r="AC63" s="3"/>
      <c r="AD63" s="3"/>
      <c r="AE63" s="3"/>
      <c r="AF63" s="3"/>
      <c r="AG63" s="3"/>
      <c r="AH63" s="3"/>
    </row>
    <row r="64" spans="1:34" ht="12" customHeight="1">
      <c r="A64" s="2">
        <v>17</v>
      </c>
      <c r="B64" s="236" t="s">
        <v>31</v>
      </c>
      <c r="C64" s="236"/>
      <c r="D64" s="236"/>
      <c r="E64" s="236"/>
      <c r="F64" s="236"/>
      <c r="G64" s="236"/>
      <c r="H64" s="236"/>
      <c r="I64" s="74"/>
      <c r="J64" s="74" t="s">
        <v>306</v>
      </c>
      <c r="K64" s="74"/>
      <c r="L64" s="74" t="s">
        <v>306</v>
      </c>
      <c r="M64" s="74"/>
      <c r="N64" s="74" t="s">
        <v>306</v>
      </c>
      <c r="O64" s="74"/>
      <c r="P64" s="74" t="s">
        <v>306</v>
      </c>
      <c r="Q64" s="74"/>
      <c r="R64" s="74" t="s">
        <v>306</v>
      </c>
      <c r="S64" s="74"/>
      <c r="T64" s="74" t="s">
        <v>306</v>
      </c>
      <c r="U64" s="70"/>
      <c r="V64" s="70" t="s">
        <v>306</v>
      </c>
      <c r="W64" s="71" t="s">
        <v>306</v>
      </c>
      <c r="X64" s="71"/>
      <c r="Y64" s="71" t="s">
        <v>306</v>
      </c>
      <c r="Z64" s="71"/>
      <c r="AA64" s="71" t="s">
        <v>306</v>
      </c>
      <c r="AB64" s="71"/>
      <c r="AC64" s="3"/>
      <c r="AD64" s="3"/>
      <c r="AE64" s="3"/>
      <c r="AF64" s="3"/>
      <c r="AG64" s="3"/>
      <c r="AH64" s="3"/>
    </row>
    <row r="65" spans="1:34" ht="12" customHeight="1">
      <c r="A65" s="2">
        <v>18</v>
      </c>
      <c r="B65" s="236" t="s">
        <v>32</v>
      </c>
      <c r="C65" s="236"/>
      <c r="D65" s="236"/>
      <c r="E65" s="236"/>
      <c r="F65" s="236"/>
      <c r="G65" s="236"/>
      <c r="H65" s="236"/>
      <c r="I65" s="74" t="s">
        <v>306</v>
      </c>
      <c r="J65" s="74"/>
      <c r="K65" s="74" t="s">
        <v>306</v>
      </c>
      <c r="L65" s="74"/>
      <c r="M65" s="74"/>
      <c r="N65" s="74" t="s">
        <v>306</v>
      </c>
      <c r="O65" s="74"/>
      <c r="P65" s="74" t="s">
        <v>306</v>
      </c>
      <c r="Q65" s="74"/>
      <c r="R65" s="74" t="s">
        <v>306</v>
      </c>
      <c r="S65" s="74"/>
      <c r="T65" s="74" t="s">
        <v>306</v>
      </c>
      <c r="U65" s="70" t="s">
        <v>306</v>
      </c>
      <c r="V65" s="70"/>
      <c r="W65" s="71" t="s">
        <v>306</v>
      </c>
      <c r="X65" s="71"/>
      <c r="Y65" s="71" t="s">
        <v>306</v>
      </c>
      <c r="Z65" s="71"/>
      <c r="AA65" s="71" t="s">
        <v>306</v>
      </c>
      <c r="AB65" s="71"/>
      <c r="AC65" s="3"/>
      <c r="AD65" s="3"/>
      <c r="AE65" s="3"/>
      <c r="AF65" s="3"/>
      <c r="AG65" s="3"/>
      <c r="AH65" s="3"/>
    </row>
    <row r="66" spans="1:34" ht="12" customHeight="1">
      <c r="A66" s="4"/>
      <c r="B66" s="4"/>
      <c r="C66" s="4"/>
      <c r="D66" s="4"/>
      <c r="E66" s="4"/>
      <c r="F66" s="4"/>
      <c r="G66" s="4"/>
      <c r="H66" s="4"/>
      <c r="I66" s="4"/>
      <c r="J66" s="4"/>
      <c r="K66" s="4"/>
      <c r="L66" s="4"/>
      <c r="M66" s="4"/>
      <c r="N66" s="4"/>
      <c r="O66" s="4"/>
      <c r="P66" s="4"/>
      <c r="Q66" s="4"/>
      <c r="R66" s="4"/>
      <c r="S66" s="4"/>
      <c r="T66" s="4"/>
      <c r="U66" s="4"/>
      <c r="V66" s="4"/>
      <c r="W66" s="5"/>
      <c r="X66" s="5"/>
      <c r="Y66" s="5"/>
      <c r="Z66" s="5"/>
      <c r="AA66" s="5"/>
      <c r="AB66" s="5"/>
      <c r="AC66" s="5"/>
      <c r="AD66" s="5"/>
      <c r="AE66" s="5"/>
      <c r="AF66" s="5"/>
      <c r="AG66" s="5"/>
      <c r="AH66" s="5"/>
    </row>
    <row r="67" spans="1:34" ht="12" customHeight="1">
      <c r="A67" s="214" t="s">
        <v>35</v>
      </c>
      <c r="B67" s="216"/>
      <c r="C67" s="217"/>
      <c r="D67" s="217"/>
      <c r="E67" s="217"/>
      <c r="F67" s="217"/>
      <c r="G67" s="217"/>
      <c r="H67" s="217"/>
      <c r="I67" s="217"/>
      <c r="J67" s="217"/>
      <c r="K67" s="217"/>
      <c r="L67" s="217"/>
      <c r="M67" s="217"/>
      <c r="N67" s="217"/>
      <c r="O67" s="217"/>
      <c r="P67" s="217"/>
      <c r="Q67" s="217"/>
      <c r="R67" s="218"/>
      <c r="S67" s="222" t="s">
        <v>57</v>
      </c>
      <c r="T67" s="223"/>
      <c r="U67" s="224"/>
      <c r="V67" s="222" t="s">
        <v>58</v>
      </c>
      <c r="W67" s="223"/>
      <c r="X67" s="224"/>
      <c r="Y67" s="211" t="s">
        <v>43</v>
      </c>
      <c r="Z67" s="212"/>
      <c r="AA67" s="212"/>
      <c r="AB67" s="212"/>
      <c r="AC67" s="212"/>
      <c r="AD67" s="212"/>
      <c r="AE67" s="212"/>
      <c r="AF67" s="213"/>
      <c r="AG67" s="228" t="s">
        <v>80</v>
      </c>
      <c r="AH67" s="228"/>
    </row>
    <row r="68" spans="1:34" ht="12" customHeight="1">
      <c r="A68" s="215"/>
      <c r="B68" s="219"/>
      <c r="C68" s="220"/>
      <c r="D68" s="220"/>
      <c r="E68" s="220"/>
      <c r="F68" s="220"/>
      <c r="G68" s="220"/>
      <c r="H68" s="220"/>
      <c r="I68" s="220"/>
      <c r="J68" s="220"/>
      <c r="K68" s="220"/>
      <c r="L68" s="220"/>
      <c r="M68" s="220"/>
      <c r="N68" s="220"/>
      <c r="O68" s="220"/>
      <c r="P68" s="220"/>
      <c r="Q68" s="220"/>
      <c r="R68" s="221"/>
      <c r="S68" s="225"/>
      <c r="T68" s="226"/>
      <c r="U68" s="227"/>
      <c r="V68" s="225"/>
      <c r="W68" s="226"/>
      <c r="X68" s="227"/>
      <c r="Y68" s="211" t="s">
        <v>44</v>
      </c>
      <c r="Z68" s="212"/>
      <c r="AA68" s="213"/>
      <c r="AB68" s="196" t="s">
        <v>45</v>
      </c>
      <c r="AC68" s="196"/>
      <c r="AD68" s="196" t="s">
        <v>46</v>
      </c>
      <c r="AE68" s="196"/>
      <c r="AF68" s="196"/>
      <c r="AG68" s="228"/>
      <c r="AH68" s="228"/>
    </row>
    <row r="69" spans="1:34" ht="12" customHeight="1">
      <c r="A69" s="80"/>
      <c r="B69" s="197" t="str">
        <f>+'Mapa Riesgos Corrupción 2020'!A27</f>
        <v>Provisión de recursos para la mejora continua</v>
      </c>
      <c r="C69" s="198"/>
      <c r="D69" s="198"/>
      <c r="E69" s="198"/>
      <c r="F69" s="198"/>
      <c r="G69" s="198"/>
      <c r="H69" s="198"/>
      <c r="I69" s="198"/>
      <c r="J69" s="198"/>
      <c r="K69" s="198"/>
      <c r="L69" s="198"/>
      <c r="M69" s="198"/>
      <c r="N69" s="198"/>
      <c r="O69" s="198"/>
      <c r="P69" s="198"/>
      <c r="Q69" s="198"/>
      <c r="R69" s="199"/>
      <c r="S69" s="206"/>
      <c r="T69" s="207"/>
      <c r="U69" s="208"/>
      <c r="V69" s="209"/>
      <c r="W69" s="209"/>
      <c r="X69" s="209"/>
      <c r="Y69" s="206"/>
      <c r="Z69" s="207"/>
      <c r="AA69" s="208"/>
      <c r="AB69" s="196"/>
      <c r="AC69" s="196"/>
      <c r="AD69" s="196"/>
      <c r="AE69" s="196"/>
      <c r="AF69" s="196"/>
      <c r="AG69" s="196"/>
      <c r="AH69" s="196"/>
    </row>
    <row r="70" spans="1:34" ht="12" customHeight="1">
      <c r="A70" s="6">
        <v>14</v>
      </c>
      <c r="B70" s="193" t="str">
        <f>+'Mapa Riesgos Corrupción 2020'!C27</f>
        <v>Incumplimiento de la Ley 909 de 2004 y del Acuerdo 137 de 2010</v>
      </c>
      <c r="C70" s="194"/>
      <c r="D70" s="194"/>
      <c r="E70" s="194"/>
      <c r="F70" s="194"/>
      <c r="G70" s="194"/>
      <c r="H70" s="194"/>
      <c r="I70" s="194"/>
      <c r="J70" s="194"/>
      <c r="K70" s="194"/>
      <c r="L70" s="194"/>
      <c r="M70" s="194"/>
      <c r="N70" s="194"/>
      <c r="O70" s="194"/>
      <c r="P70" s="194"/>
      <c r="Q70" s="194"/>
      <c r="R70" s="195"/>
      <c r="S70" s="200">
        <f>COUNTA(I48:I65)</f>
        <v>8</v>
      </c>
      <c r="T70" s="201"/>
      <c r="U70" s="202"/>
      <c r="V70" s="205">
        <f>COUNTA(J48:J65)</f>
        <v>10</v>
      </c>
      <c r="W70" s="205"/>
      <c r="X70" s="205"/>
      <c r="Y70" s="204" t="str">
        <f>IF(AND(S70&gt;1,S70&lt;=5),"x","")</f>
        <v/>
      </c>
      <c r="Z70" s="204"/>
      <c r="AA70" s="204"/>
      <c r="AB70" s="191" t="str">
        <f>IF(AND(S70&gt;5,S70&lt;=11),"x"," ")</f>
        <v>x</v>
      </c>
      <c r="AC70" s="191"/>
      <c r="AD70" s="191" t="str">
        <f>IF(AND(S70&gt;10,S70&lt;=18),"x","")</f>
        <v/>
      </c>
      <c r="AE70" s="191"/>
      <c r="AF70" s="191"/>
      <c r="AG70" s="191" t="str">
        <f>IF(S70&lt;=5,"5",IF(S70&lt;=11,"10",IF(S70&lt;=18,"20")))</f>
        <v>10</v>
      </c>
      <c r="AH70" s="191"/>
    </row>
    <row r="71" spans="1:34" ht="12" customHeight="1">
      <c r="A71" s="6">
        <v>15</v>
      </c>
      <c r="B71" s="193" t="str">
        <f>+'Mapa Riesgos Corrupción 2020'!C28</f>
        <v>Incumplimiento de la Ley 909 de 2004 y del Decreto 1227 de 2005</v>
      </c>
      <c r="C71" s="194"/>
      <c r="D71" s="194"/>
      <c r="E71" s="194"/>
      <c r="F71" s="194"/>
      <c r="G71" s="194"/>
      <c r="H71" s="194"/>
      <c r="I71" s="194"/>
      <c r="J71" s="194"/>
      <c r="K71" s="194"/>
      <c r="L71" s="194"/>
      <c r="M71" s="194"/>
      <c r="N71" s="194"/>
      <c r="O71" s="194"/>
      <c r="P71" s="194"/>
      <c r="Q71" s="194"/>
      <c r="R71" s="195"/>
      <c r="S71" s="200">
        <f>COUNTA(K48:K65)</f>
        <v>8</v>
      </c>
      <c r="T71" s="201"/>
      <c r="U71" s="202"/>
      <c r="V71" s="205">
        <f>COUNTA(L48:L65)</f>
        <v>10</v>
      </c>
      <c r="W71" s="205"/>
      <c r="X71" s="205"/>
      <c r="Y71" s="204" t="str">
        <f t="shared" ref="Y71:Y74" si="18">IF(AND(S71&gt;1,S71&lt;=5),"x","")</f>
        <v/>
      </c>
      <c r="Z71" s="204"/>
      <c r="AA71" s="204"/>
      <c r="AB71" s="191" t="str">
        <f t="shared" ref="AB71:AB74" si="19">IF(AND(S71&gt;5,S71&lt;=11),"x"," ")</f>
        <v>x</v>
      </c>
      <c r="AC71" s="191"/>
      <c r="AD71" s="191" t="str">
        <f t="shared" ref="AD71:AD73" si="20">IF(AND(S71&gt;10,S71&lt;=18),"x","")</f>
        <v/>
      </c>
      <c r="AE71" s="191"/>
      <c r="AF71" s="191"/>
      <c r="AG71" s="191" t="str">
        <f>IF(S71&lt;=5,"5",IF(S71&lt;=11,"10",IF(S71&lt;=18,"20")))</f>
        <v>10</v>
      </c>
      <c r="AH71" s="191"/>
    </row>
    <row r="72" spans="1:34" ht="12" customHeight="1">
      <c r="A72" s="6">
        <v>16</v>
      </c>
      <c r="B72" s="193" t="str">
        <f>+'Mapa Riesgos Corrupción 2020'!C29</f>
        <v xml:space="preserve">Posibles deficiencias en liquidación  de  Parafiscales y Seguridad Social </v>
      </c>
      <c r="C72" s="194"/>
      <c r="D72" s="194"/>
      <c r="E72" s="194"/>
      <c r="F72" s="194"/>
      <c r="G72" s="194"/>
      <c r="H72" s="194"/>
      <c r="I72" s="194"/>
      <c r="J72" s="194"/>
      <c r="K72" s="194"/>
      <c r="L72" s="194"/>
      <c r="M72" s="194"/>
      <c r="N72" s="194"/>
      <c r="O72" s="194"/>
      <c r="P72" s="194"/>
      <c r="Q72" s="194"/>
      <c r="R72" s="195"/>
      <c r="S72" s="200">
        <f>COUNTA(M48:M65)</f>
        <v>8</v>
      </c>
      <c r="T72" s="201"/>
      <c r="U72" s="202"/>
      <c r="V72" s="205">
        <f>COUNTA(M48:M65)</f>
        <v>8</v>
      </c>
      <c r="W72" s="205"/>
      <c r="X72" s="205"/>
      <c r="Y72" s="204" t="str">
        <f t="shared" si="18"/>
        <v/>
      </c>
      <c r="Z72" s="204"/>
      <c r="AA72" s="204"/>
      <c r="AB72" s="191" t="str">
        <f t="shared" si="19"/>
        <v>x</v>
      </c>
      <c r="AC72" s="191"/>
      <c r="AD72" s="191" t="str">
        <f t="shared" si="20"/>
        <v/>
      </c>
      <c r="AE72" s="191"/>
      <c r="AF72" s="191"/>
      <c r="AG72" s="191" t="str">
        <f t="shared" ref="AG72:AG73" si="21">IF(S72&lt;=5,"5",IF(S72&lt;=11,"10",IF(S72&lt;=18,"20")))</f>
        <v>10</v>
      </c>
      <c r="AH72" s="191"/>
    </row>
    <row r="73" spans="1:34" ht="12" customHeight="1">
      <c r="A73" s="6">
        <v>17</v>
      </c>
      <c r="B73" s="193" t="str">
        <f>+'Mapa Riesgos Corrupción 2020'!C35</f>
        <v>Pérdida de expedientes de contratos de prestación de servicios</v>
      </c>
      <c r="C73" s="194"/>
      <c r="D73" s="194"/>
      <c r="E73" s="194"/>
      <c r="F73" s="194"/>
      <c r="G73" s="194"/>
      <c r="H73" s="194"/>
      <c r="I73" s="194"/>
      <c r="J73" s="194"/>
      <c r="K73" s="194"/>
      <c r="L73" s="194"/>
      <c r="M73" s="194"/>
      <c r="N73" s="194"/>
      <c r="O73" s="194"/>
      <c r="P73" s="194"/>
      <c r="Q73" s="194"/>
      <c r="R73" s="195"/>
      <c r="S73" s="200">
        <f>COUNTA(O48:O65)</f>
        <v>9</v>
      </c>
      <c r="T73" s="201"/>
      <c r="U73" s="202"/>
      <c r="V73" s="205">
        <f>COUNTA(O48:O65)</f>
        <v>9</v>
      </c>
      <c r="W73" s="205"/>
      <c r="X73" s="205"/>
      <c r="Y73" s="204" t="str">
        <f t="shared" si="18"/>
        <v/>
      </c>
      <c r="Z73" s="204"/>
      <c r="AA73" s="204"/>
      <c r="AB73" s="191" t="str">
        <f t="shared" si="19"/>
        <v>x</v>
      </c>
      <c r="AC73" s="191"/>
      <c r="AD73" s="191" t="str">
        <f t="shared" si="20"/>
        <v/>
      </c>
      <c r="AE73" s="191"/>
      <c r="AF73" s="191"/>
      <c r="AG73" s="191" t="str">
        <f t="shared" si="21"/>
        <v>10</v>
      </c>
      <c r="AH73" s="191"/>
    </row>
    <row r="74" spans="1:34" ht="32.25" customHeight="1">
      <c r="A74" s="6">
        <v>18</v>
      </c>
      <c r="B74" s="193" t="str">
        <f>+'Mapa Riesgos Corrupción 2020'!C36</f>
        <v>Atrasos en los siguientes trámites realizados por el Fondo de Pensiones: Nomina, en publicación de edicto, Revisión de supervivencia, no pagar cuotas partes en los tiempos previstos, no pagar los bonos pensionales, inconsistencia en PASIVOCOL</v>
      </c>
      <c r="C74" s="194"/>
      <c r="D74" s="194"/>
      <c r="E74" s="194"/>
      <c r="F74" s="194"/>
      <c r="G74" s="194"/>
      <c r="H74" s="194"/>
      <c r="I74" s="194"/>
      <c r="J74" s="194"/>
      <c r="K74" s="194"/>
      <c r="L74" s="194"/>
      <c r="M74" s="194"/>
      <c r="N74" s="194"/>
      <c r="O74" s="194"/>
      <c r="P74" s="194"/>
      <c r="Q74" s="194"/>
      <c r="R74" s="195"/>
      <c r="S74" s="200">
        <f>COUNTA(Q48:Q65)</f>
        <v>5</v>
      </c>
      <c r="T74" s="201"/>
      <c r="U74" s="202"/>
      <c r="V74" s="203">
        <f>COUNTA(Q48:Q65)</f>
        <v>5</v>
      </c>
      <c r="W74" s="203"/>
      <c r="X74" s="203"/>
      <c r="Y74" s="204" t="str">
        <f t="shared" si="18"/>
        <v>x</v>
      </c>
      <c r="Z74" s="204"/>
      <c r="AA74" s="204"/>
      <c r="AB74" s="191" t="str">
        <f t="shared" si="19"/>
        <v xml:space="preserve"> </v>
      </c>
      <c r="AC74" s="191"/>
      <c r="AD74" s="191" t="str">
        <f>IF(AND(S74&gt;10,S74&lt;=18),"x","")</f>
        <v/>
      </c>
      <c r="AE74" s="191"/>
      <c r="AF74" s="191"/>
      <c r="AG74" s="192" t="str">
        <f>IF(S74&lt;=5,"5",IF(S74&lt;=11,"10",IF(S74&lt;=18,"20")))</f>
        <v>5</v>
      </c>
      <c r="AH74" s="192"/>
    </row>
    <row r="75" spans="1:34" ht="12" customHeight="1">
      <c r="A75" s="80"/>
      <c r="B75" s="197" t="str">
        <f>+'Mapa Riesgos Corrupción 2020'!A37</f>
        <v>Adquisición Bienes y Servicios</v>
      </c>
      <c r="C75" s="198"/>
      <c r="D75" s="198"/>
      <c r="E75" s="198"/>
      <c r="F75" s="198"/>
      <c r="G75" s="198"/>
      <c r="H75" s="198"/>
      <c r="I75" s="198"/>
      <c r="J75" s="198"/>
      <c r="K75" s="198"/>
      <c r="L75" s="198"/>
      <c r="M75" s="198"/>
      <c r="N75" s="198"/>
      <c r="O75" s="198"/>
      <c r="P75" s="198"/>
      <c r="Q75" s="198"/>
      <c r="R75" s="199"/>
      <c r="S75" s="206"/>
      <c r="T75" s="207"/>
      <c r="U75" s="208"/>
      <c r="V75" s="209"/>
      <c r="W75" s="209"/>
      <c r="X75" s="209"/>
      <c r="Y75" s="206"/>
      <c r="Z75" s="207"/>
      <c r="AA75" s="208"/>
      <c r="AB75" s="196"/>
      <c r="AC75" s="196"/>
      <c r="AD75" s="196"/>
      <c r="AE75" s="196"/>
      <c r="AF75" s="196"/>
      <c r="AG75" s="196"/>
      <c r="AH75" s="196"/>
    </row>
    <row r="76" spans="1:34" ht="12" customHeight="1">
      <c r="A76" s="6">
        <v>19</v>
      </c>
      <c r="B76" s="193" t="str">
        <f>+'Mapa Riesgos Corrupción 2020'!C37</f>
        <v>Inconsistencias en el recibo y entrega de elementos al almacén</v>
      </c>
      <c r="C76" s="194"/>
      <c r="D76" s="194"/>
      <c r="E76" s="194"/>
      <c r="F76" s="194"/>
      <c r="G76" s="194"/>
      <c r="H76" s="194"/>
      <c r="I76" s="194"/>
      <c r="J76" s="194"/>
      <c r="K76" s="194"/>
      <c r="L76" s="194"/>
      <c r="M76" s="194"/>
      <c r="N76" s="194"/>
      <c r="O76" s="194"/>
      <c r="P76" s="194"/>
      <c r="Q76" s="194"/>
      <c r="R76" s="195"/>
      <c r="S76" s="200">
        <f>COUNTA(S48:S65)</f>
        <v>7</v>
      </c>
      <c r="T76" s="201"/>
      <c r="U76" s="202"/>
      <c r="V76" s="205">
        <f>COUNTA(T48:T65)</f>
        <v>11</v>
      </c>
      <c r="W76" s="205"/>
      <c r="X76" s="205"/>
      <c r="Y76" s="204" t="str">
        <f>IF(AND(S76&gt;1,S76&lt;=5),"x","")</f>
        <v/>
      </c>
      <c r="Z76" s="204"/>
      <c r="AA76" s="204"/>
      <c r="AB76" s="191" t="str">
        <f t="shared" ref="AB76" si="22">IF(AND(S76&gt;5,S76&lt;=11),"x"," ")</f>
        <v>x</v>
      </c>
      <c r="AC76" s="191"/>
      <c r="AD76" s="191" t="str">
        <f>IF(AND(S76&gt;10,S76&lt;=18),"x","")</f>
        <v/>
      </c>
      <c r="AE76" s="191"/>
      <c r="AF76" s="191"/>
      <c r="AG76" s="192" t="str">
        <f t="shared" ref="AG76" si="23">IF(S76&lt;=5,"5",IF(S76&lt;=11,"10",IF(S76&lt;=18,"20")))</f>
        <v>10</v>
      </c>
      <c r="AH76" s="192"/>
    </row>
    <row r="77" spans="1:34" ht="12" customHeight="1">
      <c r="A77" s="80"/>
      <c r="B77" s="197" t="str">
        <f>+'Mapa Riesgos Corrupción 2020'!A38</f>
        <v>Gestión Archivística y documental</v>
      </c>
      <c r="C77" s="198"/>
      <c r="D77" s="198"/>
      <c r="E77" s="198"/>
      <c r="F77" s="198"/>
      <c r="G77" s="198"/>
      <c r="H77" s="198"/>
      <c r="I77" s="198"/>
      <c r="J77" s="198"/>
      <c r="K77" s="198"/>
      <c r="L77" s="198"/>
      <c r="M77" s="198"/>
      <c r="N77" s="198"/>
      <c r="O77" s="198"/>
      <c r="P77" s="198"/>
      <c r="Q77" s="198"/>
      <c r="R77" s="199"/>
      <c r="S77" s="206"/>
      <c r="T77" s="207"/>
      <c r="U77" s="208"/>
      <c r="V77" s="209"/>
      <c r="W77" s="209"/>
      <c r="X77" s="209"/>
      <c r="Y77" s="210"/>
      <c r="Z77" s="210"/>
      <c r="AA77" s="210"/>
      <c r="AB77" s="196"/>
      <c r="AC77" s="196"/>
      <c r="AD77" s="211"/>
      <c r="AE77" s="212"/>
      <c r="AF77" s="213"/>
      <c r="AG77" s="196"/>
      <c r="AH77" s="196"/>
    </row>
    <row r="78" spans="1:34" ht="12" customHeight="1">
      <c r="A78" s="6">
        <v>20</v>
      </c>
      <c r="B78" s="193" t="str">
        <f>+'Mapa Riesgos Corrupción 2020'!C38</f>
        <v>Deficiente sistema de Monitoreo y alarma de la dependencia</v>
      </c>
      <c r="C78" s="194"/>
      <c r="D78" s="194"/>
      <c r="E78" s="194"/>
      <c r="F78" s="194"/>
      <c r="G78" s="194"/>
      <c r="H78" s="194"/>
      <c r="I78" s="194"/>
      <c r="J78" s="194"/>
      <c r="K78" s="194"/>
      <c r="L78" s="194"/>
      <c r="M78" s="194"/>
      <c r="N78" s="194"/>
      <c r="O78" s="194"/>
      <c r="P78" s="194"/>
      <c r="Q78" s="194"/>
      <c r="R78" s="195"/>
      <c r="S78" s="200">
        <f>COUNTA(U48:U65)</f>
        <v>11</v>
      </c>
      <c r="T78" s="201"/>
      <c r="U78" s="202"/>
      <c r="V78" s="205">
        <f>COUNTA(V48:V65)</f>
        <v>7</v>
      </c>
      <c r="W78" s="205"/>
      <c r="X78" s="205"/>
      <c r="Y78" s="204" t="str">
        <f t="shared" ref="Y78" si="24">IF(AND(S78&gt;1,S78&lt;=5),"x","")</f>
        <v/>
      </c>
      <c r="Z78" s="204"/>
      <c r="AA78" s="204"/>
      <c r="AB78" s="191" t="str">
        <f t="shared" ref="AB78" si="25">IF(AND(S78&gt;5,S78&lt;=11),"x"," ")</f>
        <v>x</v>
      </c>
      <c r="AC78" s="191"/>
      <c r="AD78" s="191" t="str">
        <f>IF(AND(S78&gt;10,S78&lt;=18),"x","")</f>
        <v>x</v>
      </c>
      <c r="AE78" s="191"/>
      <c r="AF78" s="191"/>
      <c r="AG78" s="192" t="str">
        <f t="shared" ref="AG78" si="26">IF(S78&lt;=5,"5",IF(S78&lt;=11,"10",IF(S78&lt;=18,"20")))</f>
        <v>10</v>
      </c>
      <c r="AH78" s="192"/>
    </row>
    <row r="79" spans="1:34" ht="12" customHeight="1">
      <c r="A79" s="80"/>
      <c r="B79" s="197" t="str">
        <f>+'Mapa Riesgos Corrupción 2020'!A39</f>
        <v>Evaluación y Seguimiento</v>
      </c>
      <c r="C79" s="198"/>
      <c r="D79" s="198"/>
      <c r="E79" s="198"/>
      <c r="F79" s="198"/>
      <c r="G79" s="198"/>
      <c r="H79" s="198"/>
      <c r="I79" s="198"/>
      <c r="J79" s="198"/>
      <c r="K79" s="198"/>
      <c r="L79" s="198"/>
      <c r="M79" s="198"/>
      <c r="N79" s="198"/>
      <c r="O79" s="198"/>
      <c r="P79" s="198"/>
      <c r="Q79" s="198"/>
      <c r="R79" s="199"/>
      <c r="S79" s="206"/>
      <c r="T79" s="207"/>
      <c r="U79" s="208"/>
      <c r="V79" s="209"/>
      <c r="W79" s="209"/>
      <c r="X79" s="209"/>
      <c r="Y79" s="210"/>
      <c r="Z79" s="210"/>
      <c r="AA79" s="210"/>
      <c r="AB79" s="196"/>
      <c r="AC79" s="196"/>
      <c r="AD79" s="196"/>
      <c r="AE79" s="196"/>
      <c r="AF79" s="196"/>
      <c r="AG79" s="196"/>
      <c r="AH79" s="196"/>
    </row>
    <row r="80" spans="1:34" ht="12" customHeight="1">
      <c r="A80" s="6">
        <v>21</v>
      </c>
      <c r="B80" s="193" t="str">
        <f>+'Mapa Riesgos Corrupción 2020'!C39</f>
        <v>Insuficiencia de personal para realizar las labores del proceso</v>
      </c>
      <c r="C80" s="194"/>
      <c r="D80" s="194"/>
      <c r="E80" s="194"/>
      <c r="F80" s="194"/>
      <c r="G80" s="194"/>
      <c r="H80" s="194"/>
      <c r="I80" s="194"/>
      <c r="J80" s="194"/>
      <c r="K80" s="194"/>
      <c r="L80" s="194"/>
      <c r="M80" s="194"/>
      <c r="N80" s="194"/>
      <c r="O80" s="194"/>
      <c r="P80" s="194"/>
      <c r="Q80" s="194"/>
      <c r="R80" s="195"/>
      <c r="S80" s="200">
        <f>COUNTA(W48:W65)</f>
        <v>17</v>
      </c>
      <c r="T80" s="201"/>
      <c r="U80" s="202"/>
      <c r="V80" s="205">
        <f>COUNTA(X48:X65)</f>
        <v>1</v>
      </c>
      <c r="W80" s="205"/>
      <c r="X80" s="205"/>
      <c r="Y80" s="204" t="str">
        <f t="shared" ref="Y80" si="27">IF(AND(S80&gt;1,S80&lt;=5),"x","")</f>
        <v/>
      </c>
      <c r="Z80" s="204"/>
      <c r="AA80" s="204"/>
      <c r="AB80" s="191" t="str">
        <f t="shared" ref="AB80:AB82" si="28">IF(AND(S80&gt;5,S80&lt;=11),"x"," ")</f>
        <v xml:space="preserve"> </v>
      </c>
      <c r="AC80" s="191"/>
      <c r="AD80" s="191" t="str">
        <f>IF(AND(S80&gt;10,S80&lt;=18),"x","")</f>
        <v>x</v>
      </c>
      <c r="AE80" s="191"/>
      <c r="AF80" s="191"/>
      <c r="AG80" s="192" t="str">
        <f t="shared" ref="AG80" si="29">IF(S80&lt;=5,"5",IF(S80&lt;=11,"10",IF(S80&lt;=18,"20")))</f>
        <v>20</v>
      </c>
      <c r="AH80" s="192"/>
    </row>
    <row r="81" spans="1:34" ht="12" customHeight="1">
      <c r="A81" s="6">
        <v>22</v>
      </c>
      <c r="B81" s="193" t="str">
        <f>+'Mapa Riesgos Corrupción 2020'!C40</f>
        <v>Falta de recursos para la sostenibilidad del sistema en cuanto a la difusión, socialización y sensibilización.</v>
      </c>
      <c r="C81" s="194"/>
      <c r="D81" s="194"/>
      <c r="E81" s="194"/>
      <c r="F81" s="194"/>
      <c r="G81" s="194"/>
      <c r="H81" s="194"/>
      <c r="I81" s="194"/>
      <c r="J81" s="194"/>
      <c r="K81" s="194"/>
      <c r="L81" s="194"/>
      <c r="M81" s="194"/>
      <c r="N81" s="194"/>
      <c r="O81" s="194"/>
      <c r="P81" s="194"/>
      <c r="Q81" s="194"/>
      <c r="R81" s="195"/>
      <c r="S81" s="200">
        <f>COUNTA(Y48:Y65)</f>
        <v>17</v>
      </c>
      <c r="T81" s="201"/>
      <c r="U81" s="202"/>
      <c r="V81" s="205">
        <f>COUNTA(Z48:Z65)</f>
        <v>1</v>
      </c>
      <c r="W81" s="205"/>
      <c r="X81" s="205"/>
      <c r="Y81" s="204" t="str">
        <f t="shared" ref="Y81" si="30">IF(AND(S81&gt;1,S81&lt;=5),"x","")</f>
        <v/>
      </c>
      <c r="Z81" s="204"/>
      <c r="AA81" s="204"/>
      <c r="AB81" s="191" t="str">
        <f t="shared" si="28"/>
        <v xml:space="preserve"> </v>
      </c>
      <c r="AC81" s="191"/>
      <c r="AD81" s="191" t="str">
        <f>IF(AND(S81&gt;10,S81&lt;=18),"x","")</f>
        <v>x</v>
      </c>
      <c r="AE81" s="191"/>
      <c r="AF81" s="191"/>
      <c r="AG81" s="192" t="str">
        <f t="shared" ref="AG81:AG82" si="31">IF(S81&lt;=5,"5",IF(S81&lt;=11,"10",IF(S81&lt;=18,"20")))</f>
        <v>20</v>
      </c>
      <c r="AH81" s="192"/>
    </row>
    <row r="82" spans="1:34" ht="12" customHeight="1">
      <c r="A82" s="6">
        <v>23</v>
      </c>
      <c r="B82" s="193" t="str">
        <f>+'Mapa Riesgos Corrupción 2020'!C41</f>
        <v>Bajos niveles de control y autocontrol</v>
      </c>
      <c r="C82" s="194"/>
      <c r="D82" s="194"/>
      <c r="E82" s="194"/>
      <c r="F82" s="194"/>
      <c r="G82" s="194"/>
      <c r="H82" s="194"/>
      <c r="I82" s="194"/>
      <c r="J82" s="194"/>
      <c r="K82" s="194"/>
      <c r="L82" s="194"/>
      <c r="M82" s="194"/>
      <c r="N82" s="194"/>
      <c r="O82" s="194"/>
      <c r="P82" s="194"/>
      <c r="Q82" s="194"/>
      <c r="R82" s="195"/>
      <c r="S82" s="200">
        <f>COUNTA(AA48:AA65)</f>
        <v>17</v>
      </c>
      <c r="T82" s="201"/>
      <c r="U82" s="202"/>
      <c r="V82" s="205">
        <f>COUNTA(AB48:AB65)</f>
        <v>1</v>
      </c>
      <c r="W82" s="205"/>
      <c r="X82" s="205"/>
      <c r="Y82" s="204" t="str">
        <f>IF(AND(S82&gt;1,S82&lt;=5),"x","")</f>
        <v/>
      </c>
      <c r="Z82" s="204"/>
      <c r="AA82" s="204"/>
      <c r="AB82" s="191" t="str">
        <f t="shared" si="28"/>
        <v xml:space="preserve"> </v>
      </c>
      <c r="AC82" s="191"/>
      <c r="AD82" s="191" t="str">
        <f>IF(AND(S82&gt;10,S82&lt;=18),"x","")</f>
        <v>x</v>
      </c>
      <c r="AE82" s="191"/>
      <c r="AF82" s="191"/>
      <c r="AG82" s="192" t="str">
        <f t="shared" si="31"/>
        <v>20</v>
      </c>
      <c r="AH82" s="192"/>
    </row>
    <row r="83" spans="1:34" ht="12" customHeight="1">
      <c r="A83" s="79"/>
      <c r="B83" s="7"/>
      <c r="C83" s="7"/>
      <c r="D83" s="7"/>
      <c r="E83" s="7"/>
      <c r="F83" s="7"/>
      <c r="G83" s="7"/>
      <c r="H83" s="7"/>
      <c r="I83" s="7"/>
      <c r="J83" s="7"/>
      <c r="K83" s="7"/>
      <c r="L83" s="7"/>
      <c r="M83" s="7"/>
      <c r="N83" s="7"/>
      <c r="O83" s="7"/>
      <c r="P83" s="7"/>
      <c r="Q83" s="7"/>
      <c r="R83" s="7"/>
      <c r="S83" s="76"/>
      <c r="T83" s="76"/>
      <c r="U83" s="76"/>
      <c r="V83" s="77"/>
      <c r="W83" s="77"/>
      <c r="X83" s="77"/>
      <c r="Y83" s="76"/>
      <c r="Z83" s="76"/>
      <c r="AA83" s="76"/>
      <c r="AB83" s="78"/>
      <c r="AC83" s="78"/>
      <c r="AD83" s="78"/>
      <c r="AE83" s="78"/>
      <c r="AF83" s="78"/>
      <c r="AG83" s="78"/>
      <c r="AH83" s="78"/>
    </row>
    <row r="84" spans="1:34" ht="12" customHeight="1">
      <c r="A84" s="79"/>
      <c r="B84" s="7"/>
      <c r="C84" s="7"/>
      <c r="D84" s="7"/>
      <c r="E84" s="7"/>
      <c r="F84" s="7"/>
      <c r="G84" s="7"/>
      <c r="H84" s="7"/>
      <c r="I84" s="7"/>
      <c r="J84" s="7"/>
      <c r="K84" s="7"/>
      <c r="L84" s="7"/>
      <c r="M84" s="7"/>
      <c r="N84" s="7"/>
      <c r="O84" s="7"/>
      <c r="P84" s="7"/>
      <c r="Q84" s="7"/>
      <c r="R84" s="7"/>
      <c r="S84" s="76"/>
      <c r="T84" s="76"/>
      <c r="U84" s="76"/>
      <c r="V84" s="77"/>
      <c r="W84" s="77"/>
      <c r="X84" s="77"/>
      <c r="Y84" s="76"/>
      <c r="Z84" s="76"/>
      <c r="AA84" s="76"/>
      <c r="AB84" s="78"/>
      <c r="AC84" s="78"/>
      <c r="AD84" s="78"/>
      <c r="AE84" s="78"/>
      <c r="AF84" s="78"/>
      <c r="AG84" s="78"/>
      <c r="AH84" s="78"/>
    </row>
    <row r="85" spans="1:34" ht="12" customHeight="1">
      <c r="A85" s="79"/>
      <c r="B85" s="7"/>
      <c r="C85" s="7"/>
      <c r="D85" s="7"/>
      <c r="E85" s="7"/>
      <c r="F85" s="7"/>
      <c r="G85" s="7"/>
      <c r="H85" s="7"/>
      <c r="I85" s="7"/>
      <c r="J85" s="7"/>
      <c r="K85" s="7"/>
      <c r="L85" s="7"/>
      <c r="M85" s="7"/>
      <c r="N85" s="7"/>
      <c r="O85" s="7"/>
      <c r="P85" s="7"/>
      <c r="Q85" s="7"/>
      <c r="R85" s="7"/>
      <c r="S85" s="76"/>
      <c r="T85" s="76"/>
      <c r="U85" s="76"/>
      <c r="V85" s="77"/>
      <c r="W85" s="77"/>
      <c r="X85" s="77"/>
      <c r="Y85" s="76"/>
      <c r="Z85" s="76"/>
      <c r="AA85" s="76"/>
      <c r="AB85" s="78"/>
      <c r="AC85" s="78"/>
      <c r="AD85" s="78"/>
      <c r="AE85" s="78"/>
      <c r="AF85" s="78"/>
      <c r="AG85" s="78"/>
      <c r="AH85" s="78"/>
    </row>
    <row r="86" spans="1:34" ht="12" customHeight="1">
      <c r="A86" s="79"/>
      <c r="B86" s="7"/>
      <c r="C86" s="7"/>
      <c r="D86" s="7"/>
      <c r="E86" s="7"/>
      <c r="F86" s="7"/>
      <c r="G86" s="7"/>
      <c r="H86" s="7"/>
      <c r="I86" s="7"/>
      <c r="J86" s="7"/>
      <c r="K86" s="7"/>
      <c r="L86" s="7"/>
      <c r="M86" s="7"/>
      <c r="N86" s="7"/>
      <c r="O86" s="7"/>
      <c r="P86" s="7"/>
      <c r="Q86" s="7"/>
      <c r="R86" s="7"/>
      <c r="S86" s="76"/>
      <c r="T86" s="76"/>
      <c r="U86" s="76"/>
      <c r="V86" s="77"/>
      <c r="W86" s="77"/>
      <c r="X86" s="77"/>
      <c r="Y86" s="76"/>
      <c r="Z86" s="76"/>
      <c r="AA86" s="76"/>
      <c r="AB86" s="78"/>
      <c r="AC86" s="78"/>
      <c r="AD86" s="78"/>
      <c r="AE86" s="78"/>
      <c r="AF86" s="78"/>
      <c r="AG86" s="78"/>
      <c r="AH86" s="78"/>
    </row>
  </sheetData>
  <mergeCells count="307">
    <mergeCell ref="B82:R82"/>
    <mergeCell ref="S82:U82"/>
    <mergeCell ref="V82:X82"/>
    <mergeCell ref="Y82:AA82"/>
    <mergeCell ref="AB82:AC82"/>
    <mergeCell ref="AD82:AF82"/>
    <mergeCell ref="AG82:AH82"/>
    <mergeCell ref="S33:U33"/>
    <mergeCell ref="V33:X33"/>
    <mergeCell ref="Y33:AA33"/>
    <mergeCell ref="AB33:AC33"/>
    <mergeCell ref="AD33:AF33"/>
    <mergeCell ref="AG33:AH33"/>
    <mergeCell ref="S34:U34"/>
    <mergeCell ref="V34:X34"/>
    <mergeCell ref="Y34:AA34"/>
    <mergeCell ref="AB34:AC34"/>
    <mergeCell ref="AD34:AF34"/>
    <mergeCell ref="AG34:AH34"/>
    <mergeCell ref="B80:R80"/>
    <mergeCell ref="S80:U80"/>
    <mergeCell ref="V80:X80"/>
    <mergeCell ref="Y80:AA80"/>
    <mergeCell ref="AB80:AC80"/>
    <mergeCell ref="AD80:AF80"/>
    <mergeCell ref="AG80:AH80"/>
    <mergeCell ref="B81:R81"/>
    <mergeCell ref="S81:U81"/>
    <mergeCell ref="V81:X81"/>
    <mergeCell ref="Y81:AA81"/>
    <mergeCell ref="AB81:AC81"/>
    <mergeCell ref="AD81:AF81"/>
    <mergeCell ref="AG81:AH81"/>
    <mergeCell ref="B41:R41"/>
    <mergeCell ref="B42:R42"/>
    <mergeCell ref="B43:R43"/>
    <mergeCell ref="S41:U41"/>
    <mergeCell ref="V41:X41"/>
    <mergeCell ref="Y41:AA41"/>
    <mergeCell ref="AB41:AC41"/>
    <mergeCell ref="AD41:AF41"/>
    <mergeCell ref="AG41:AH41"/>
    <mergeCell ref="S42:U42"/>
    <mergeCell ref="V42:X42"/>
    <mergeCell ref="Y42:AA42"/>
    <mergeCell ref="AB42:AC42"/>
    <mergeCell ref="AD42:AF42"/>
    <mergeCell ref="AG42:AH42"/>
    <mergeCell ref="S43:U43"/>
    <mergeCell ref="V43:X43"/>
    <mergeCell ref="Y43:AA43"/>
    <mergeCell ref="AB43:AC43"/>
    <mergeCell ref="AD43:AF43"/>
    <mergeCell ref="AG43:AH43"/>
    <mergeCell ref="V35:X35"/>
    <mergeCell ref="Y35:AA35"/>
    <mergeCell ref="AB35:AC35"/>
    <mergeCell ref="AD35:AF35"/>
    <mergeCell ref="AG35:AH35"/>
    <mergeCell ref="B36:R36"/>
    <mergeCell ref="S36:U36"/>
    <mergeCell ref="V36:X36"/>
    <mergeCell ref="Y36:AA36"/>
    <mergeCell ref="AB36:AC36"/>
    <mergeCell ref="AD36:AF36"/>
    <mergeCell ref="AG36:AH36"/>
    <mergeCell ref="Q4:R4"/>
    <mergeCell ref="S4:T4"/>
    <mergeCell ref="B33:R33"/>
    <mergeCell ref="B34:R34"/>
    <mergeCell ref="B38:R38"/>
    <mergeCell ref="S38:U38"/>
    <mergeCell ref="S27:U27"/>
    <mergeCell ref="S28:U28"/>
    <mergeCell ref="S29:U29"/>
    <mergeCell ref="S30:U30"/>
    <mergeCell ref="B25:R26"/>
    <mergeCell ref="B27:R27"/>
    <mergeCell ref="B28:R28"/>
    <mergeCell ref="B29:R29"/>
    <mergeCell ref="B30:R30"/>
    <mergeCell ref="B8:H8"/>
    <mergeCell ref="B9:H9"/>
    <mergeCell ref="B10:H10"/>
    <mergeCell ref="B11:H11"/>
    <mergeCell ref="B12:H12"/>
    <mergeCell ref="B35:R35"/>
    <mergeCell ref="S35:U35"/>
    <mergeCell ref="B20:H20"/>
    <mergeCell ref="B21:H21"/>
    <mergeCell ref="V38:X38"/>
    <mergeCell ref="Y38:AA38"/>
    <mergeCell ref="AB38:AC38"/>
    <mergeCell ref="AD38:AF38"/>
    <mergeCell ref="AG38:AH38"/>
    <mergeCell ref="B39:R39"/>
    <mergeCell ref="S39:U39"/>
    <mergeCell ref="V39:X39"/>
    <mergeCell ref="Y39:AA39"/>
    <mergeCell ref="AB39:AC39"/>
    <mergeCell ref="AD39:AF39"/>
    <mergeCell ref="AG39:AH39"/>
    <mergeCell ref="AE4:AF4"/>
    <mergeCell ref="AG4:AH4"/>
    <mergeCell ref="A3:AH3"/>
    <mergeCell ref="A25:A26"/>
    <mergeCell ref="W4:X4"/>
    <mergeCell ref="Y4:Z4"/>
    <mergeCell ref="AA4:AB4"/>
    <mergeCell ref="AC4:AD4"/>
    <mergeCell ref="AB26:AC26"/>
    <mergeCell ref="AD26:AF26"/>
    <mergeCell ref="B23:H23"/>
    <mergeCell ref="B17:H17"/>
    <mergeCell ref="B18:H18"/>
    <mergeCell ref="B19:H19"/>
    <mergeCell ref="B6:H6"/>
    <mergeCell ref="A4:A5"/>
    <mergeCell ref="U4:V4"/>
    <mergeCell ref="B4:H4"/>
    <mergeCell ref="B5:H5"/>
    <mergeCell ref="S25:U26"/>
    <mergeCell ref="I4:J4"/>
    <mergeCell ref="K4:L4"/>
    <mergeCell ref="M4:N4"/>
    <mergeCell ref="O4:P4"/>
    <mergeCell ref="B22:H22"/>
    <mergeCell ref="B7:H7"/>
    <mergeCell ref="AG25:AH26"/>
    <mergeCell ref="V25:X26"/>
    <mergeCell ref="Y25:AF25"/>
    <mergeCell ref="Y26:AA26"/>
    <mergeCell ref="V27:X27"/>
    <mergeCell ref="Y27:AA27"/>
    <mergeCell ref="AB27:AC27"/>
    <mergeCell ref="AD27:AF27"/>
    <mergeCell ref="AG27:AH27"/>
    <mergeCell ref="B13:H13"/>
    <mergeCell ref="B14:H14"/>
    <mergeCell ref="B15:H15"/>
    <mergeCell ref="B16:H16"/>
    <mergeCell ref="V29:X29"/>
    <mergeCell ref="Y29:AA29"/>
    <mergeCell ref="AB29:AC29"/>
    <mergeCell ref="AD29:AF29"/>
    <mergeCell ref="AG29:AH29"/>
    <mergeCell ref="V28:X28"/>
    <mergeCell ref="Y28:AA28"/>
    <mergeCell ref="AB28:AC28"/>
    <mergeCell ref="AD28:AF28"/>
    <mergeCell ref="AG28:AH28"/>
    <mergeCell ref="Y31:AA31"/>
    <mergeCell ref="AB31:AC31"/>
    <mergeCell ref="AD31:AF31"/>
    <mergeCell ref="AG31:AH31"/>
    <mergeCell ref="V30:X30"/>
    <mergeCell ref="Y30:AA30"/>
    <mergeCell ref="AB30:AC30"/>
    <mergeCell ref="AD30:AF30"/>
    <mergeCell ref="AG30:AH30"/>
    <mergeCell ref="B31:R31"/>
    <mergeCell ref="S31:U31"/>
    <mergeCell ref="B32:R32"/>
    <mergeCell ref="S32:U32"/>
    <mergeCell ref="V40:X40"/>
    <mergeCell ref="Y40:AA40"/>
    <mergeCell ref="AB40:AC40"/>
    <mergeCell ref="AD40:AF40"/>
    <mergeCell ref="AG40:AH40"/>
    <mergeCell ref="V37:X37"/>
    <mergeCell ref="Y37:AA37"/>
    <mergeCell ref="AB37:AC37"/>
    <mergeCell ref="AD37:AF37"/>
    <mergeCell ref="AG37:AH37"/>
    <mergeCell ref="B37:R37"/>
    <mergeCell ref="B40:R40"/>
    <mergeCell ref="S37:U37"/>
    <mergeCell ref="S40:U40"/>
    <mergeCell ref="V32:X32"/>
    <mergeCell ref="Y32:AA32"/>
    <mergeCell ref="AB32:AC32"/>
    <mergeCell ref="AD32:AF32"/>
    <mergeCell ref="AG32:AH32"/>
    <mergeCell ref="V31:X31"/>
    <mergeCell ref="B57:H57"/>
    <mergeCell ref="B47:H47"/>
    <mergeCell ref="B48:H48"/>
    <mergeCell ref="B49:H49"/>
    <mergeCell ref="B50:H50"/>
    <mergeCell ref="B51:H51"/>
    <mergeCell ref="B64:H64"/>
    <mergeCell ref="B65:H65"/>
    <mergeCell ref="B58:H58"/>
    <mergeCell ref="B59:H59"/>
    <mergeCell ref="B60:H60"/>
    <mergeCell ref="B61:H61"/>
    <mergeCell ref="B62:H62"/>
    <mergeCell ref="B63:H63"/>
    <mergeCell ref="A45:AH45"/>
    <mergeCell ref="A46:A47"/>
    <mergeCell ref="B46:H46"/>
    <mergeCell ref="I46:J46"/>
    <mergeCell ref="B52:H52"/>
    <mergeCell ref="B53:H53"/>
    <mergeCell ref="B54:H54"/>
    <mergeCell ref="B55:H55"/>
    <mergeCell ref="B56:H56"/>
    <mergeCell ref="AG46:AH46"/>
    <mergeCell ref="W46:X46"/>
    <mergeCell ref="Y46:Z46"/>
    <mergeCell ref="AA46:AB46"/>
    <mergeCell ref="AC46:AD46"/>
    <mergeCell ref="AE46:AF46"/>
    <mergeCell ref="K46:L46"/>
    <mergeCell ref="M46:N46"/>
    <mergeCell ref="O46:P46"/>
    <mergeCell ref="Q46:R46"/>
    <mergeCell ref="S46:T46"/>
    <mergeCell ref="U46:V46"/>
    <mergeCell ref="A67:A68"/>
    <mergeCell ref="B67:R68"/>
    <mergeCell ref="S67:U68"/>
    <mergeCell ref="V67:X68"/>
    <mergeCell ref="Y67:AF67"/>
    <mergeCell ref="AG67:AH68"/>
    <mergeCell ref="Y68:AA68"/>
    <mergeCell ref="AB68:AC68"/>
    <mergeCell ref="AD68:AF68"/>
    <mergeCell ref="AG69:AH69"/>
    <mergeCell ref="B69:R69"/>
    <mergeCell ref="S69:U69"/>
    <mergeCell ref="V69:X69"/>
    <mergeCell ref="Y69:AA69"/>
    <mergeCell ref="AB69:AC69"/>
    <mergeCell ref="AD69:AF69"/>
    <mergeCell ref="Y78:AA78"/>
    <mergeCell ref="AB78:AC78"/>
    <mergeCell ref="V72:X72"/>
    <mergeCell ref="Y72:AA72"/>
    <mergeCell ref="AB72:AC72"/>
    <mergeCell ref="AD72:AF72"/>
    <mergeCell ref="AG70:AH70"/>
    <mergeCell ref="S71:U71"/>
    <mergeCell ref="V71:X71"/>
    <mergeCell ref="Y71:AA71"/>
    <mergeCell ref="AB71:AC71"/>
    <mergeCell ref="AD71:AF71"/>
    <mergeCell ref="AG71:AH71"/>
    <mergeCell ref="S70:U70"/>
    <mergeCell ref="V70:X70"/>
    <mergeCell ref="Y70:AA70"/>
    <mergeCell ref="AB70:AC70"/>
    <mergeCell ref="AD70:AF70"/>
    <mergeCell ref="S75:U75"/>
    <mergeCell ref="V75:X75"/>
    <mergeCell ref="Y75:AA75"/>
    <mergeCell ref="AB75:AC75"/>
    <mergeCell ref="AD75:AF75"/>
    <mergeCell ref="AG75:AH75"/>
    <mergeCell ref="AG73:AH73"/>
    <mergeCell ref="S72:U72"/>
    <mergeCell ref="B79:R79"/>
    <mergeCell ref="B77:R77"/>
    <mergeCell ref="S77:U77"/>
    <mergeCell ref="V77:X77"/>
    <mergeCell ref="Y77:AA77"/>
    <mergeCell ref="AB77:AC77"/>
    <mergeCell ref="AD77:AF77"/>
    <mergeCell ref="AG76:AH76"/>
    <mergeCell ref="B76:R76"/>
    <mergeCell ref="S76:U76"/>
    <mergeCell ref="V76:X76"/>
    <mergeCell ref="Y76:AA76"/>
    <mergeCell ref="AB76:AC76"/>
    <mergeCell ref="AD76:AF76"/>
    <mergeCell ref="S79:U79"/>
    <mergeCell ref="V79:X79"/>
    <mergeCell ref="Y79:AA79"/>
    <mergeCell ref="AB79:AC79"/>
    <mergeCell ref="AD79:AF79"/>
    <mergeCell ref="AG79:AH79"/>
    <mergeCell ref="S78:U78"/>
    <mergeCell ref="V78:X78"/>
    <mergeCell ref="A1:AD1"/>
    <mergeCell ref="C2:AG2"/>
    <mergeCell ref="AD78:AF78"/>
    <mergeCell ref="AG78:AH78"/>
    <mergeCell ref="B74:R74"/>
    <mergeCell ref="AG77:AH77"/>
    <mergeCell ref="B70:R70"/>
    <mergeCell ref="B71:R71"/>
    <mergeCell ref="B72:R72"/>
    <mergeCell ref="B73:R73"/>
    <mergeCell ref="AG74:AH74"/>
    <mergeCell ref="B75:R75"/>
    <mergeCell ref="S74:U74"/>
    <mergeCell ref="V74:X74"/>
    <mergeCell ref="Y74:AA74"/>
    <mergeCell ref="B78:R78"/>
    <mergeCell ref="AB74:AC74"/>
    <mergeCell ref="AD74:AF74"/>
    <mergeCell ref="AG72:AH72"/>
    <mergeCell ref="S73:U73"/>
    <mergeCell ref="V73:X73"/>
    <mergeCell ref="Y73:AA73"/>
    <mergeCell ref="AB73:AC73"/>
    <mergeCell ref="AD73:AF73"/>
  </mergeCells>
  <printOptions horizontalCentered="1"/>
  <pageMargins left="0.23622047244094491" right="0.23622047244094491" top="0.35433070866141736" bottom="0.35433070866141736" header="0" footer="0"/>
  <pageSetup scale="98" orientation="landscape" r:id="rId1"/>
  <rowBreaks count="1" manualBreakCount="1">
    <brk id="43" max="3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1"/>
  <dimension ref="A1:AG37"/>
  <sheetViews>
    <sheetView view="pageBreakPreview" zoomScale="148" zoomScaleSheetLayoutView="148" workbookViewId="0">
      <pane ySplit="5" topLeftCell="A33" activePane="bottomLeft" state="frozen"/>
      <selection pane="bottomLeft" activeCell="G41" sqref="G41"/>
    </sheetView>
  </sheetViews>
  <sheetFormatPr baseColWidth="10" defaultRowHeight="15"/>
  <cols>
    <col min="1" max="1" width="76.42578125" customWidth="1"/>
    <col min="2" max="2" width="4.7109375" customWidth="1"/>
    <col min="3" max="3" width="9.85546875" customWidth="1"/>
    <col min="4" max="4" width="4.7109375" customWidth="1"/>
    <col min="5" max="5" width="9.85546875" customWidth="1"/>
    <col min="6" max="6" width="7.7109375" customWidth="1"/>
    <col min="7" max="7" width="20" customWidth="1"/>
    <col min="8" max="8" width="14.7109375" customWidth="1"/>
  </cols>
  <sheetData>
    <row r="1" spans="1:33" s="88" customFormat="1" ht="16.5" customHeight="1">
      <c r="A1" s="152" t="s">
        <v>418</v>
      </c>
      <c r="B1" s="152"/>
      <c r="C1" s="152"/>
      <c r="D1" s="152"/>
      <c r="E1" s="152"/>
      <c r="F1" s="152"/>
      <c r="G1" s="152"/>
      <c r="H1" s="111"/>
      <c r="I1" s="111"/>
      <c r="J1" s="111"/>
      <c r="K1" s="111"/>
      <c r="L1" s="111"/>
      <c r="M1" s="111"/>
      <c r="N1" s="111"/>
      <c r="O1" s="111"/>
      <c r="P1" s="111"/>
      <c r="Q1" s="111"/>
      <c r="R1" s="111"/>
      <c r="S1" s="111"/>
      <c r="T1" s="111"/>
      <c r="U1" s="111"/>
      <c r="V1" s="111"/>
      <c r="W1" s="111"/>
      <c r="X1" s="111"/>
      <c r="Y1" s="111"/>
      <c r="Z1" s="111"/>
      <c r="AA1" s="111"/>
      <c r="AB1" s="111"/>
      <c r="AC1" s="111"/>
      <c r="AD1" s="111"/>
    </row>
    <row r="2" spans="1:33" s="88" customFormat="1" ht="19.5" customHeight="1">
      <c r="A2" s="190" t="s">
        <v>409</v>
      </c>
      <c r="B2" s="190"/>
      <c r="C2" s="190"/>
      <c r="D2" s="190"/>
      <c r="E2" s="190"/>
      <c r="F2" s="190"/>
      <c r="G2" s="190"/>
      <c r="H2" s="84"/>
      <c r="I2" s="84"/>
      <c r="J2" s="84"/>
      <c r="K2" s="84"/>
      <c r="L2" s="84"/>
      <c r="M2" s="84"/>
      <c r="N2" s="84"/>
      <c r="O2" s="84"/>
      <c r="P2" s="84"/>
      <c r="Q2" s="84"/>
      <c r="R2" s="84"/>
      <c r="S2" s="84"/>
      <c r="T2" s="84"/>
      <c r="U2" s="84"/>
      <c r="V2" s="84"/>
      <c r="W2" s="84"/>
      <c r="X2" s="84"/>
      <c r="Y2" s="84"/>
      <c r="Z2" s="84"/>
      <c r="AA2" s="84"/>
      <c r="AB2" s="84"/>
      <c r="AC2" s="84"/>
      <c r="AD2" s="84"/>
      <c r="AE2" s="84"/>
      <c r="AF2" s="84"/>
      <c r="AG2" s="84"/>
    </row>
    <row r="3" spans="1:33" s="51" customFormat="1" ht="18.75" customHeight="1">
      <c r="A3" s="187" t="s">
        <v>88</v>
      </c>
      <c r="B3" s="188"/>
      <c r="C3" s="188"/>
      <c r="D3" s="188"/>
      <c r="E3" s="188"/>
      <c r="F3" s="188"/>
      <c r="G3" s="189"/>
    </row>
    <row r="4" spans="1:33" ht="15.75" customHeight="1">
      <c r="A4" s="250" t="s">
        <v>79</v>
      </c>
      <c r="B4" s="249" t="s">
        <v>81</v>
      </c>
      <c r="C4" s="249"/>
      <c r="D4" s="249" t="s">
        <v>85</v>
      </c>
      <c r="E4" s="249"/>
      <c r="F4" s="249" t="s">
        <v>86</v>
      </c>
      <c r="G4" s="249"/>
    </row>
    <row r="5" spans="1:33" ht="15" customHeight="1">
      <c r="A5" s="250"/>
      <c r="B5" s="65" t="s">
        <v>80</v>
      </c>
      <c r="C5" s="65" t="s">
        <v>84</v>
      </c>
      <c r="D5" s="65" t="s">
        <v>80</v>
      </c>
      <c r="E5" s="65" t="s">
        <v>84</v>
      </c>
      <c r="F5" s="65" t="s">
        <v>42</v>
      </c>
      <c r="G5" s="65" t="s">
        <v>87</v>
      </c>
    </row>
    <row r="6" spans="1:33" ht="15" customHeight="1">
      <c r="A6" s="11" t="str">
        <f>+'Mapa Riesgos Corrupción 2020'!A10</f>
        <v>Direccionamiento Estrategico</v>
      </c>
      <c r="B6" s="14"/>
      <c r="C6" s="14"/>
      <c r="D6" s="14"/>
      <c r="E6" s="14"/>
      <c r="F6" s="14"/>
      <c r="G6" s="14"/>
    </row>
    <row r="7" spans="1:33" ht="12" customHeight="1">
      <c r="A7" s="8" t="str">
        <f>+'Mapa Riesgos Corrupción 2020'!C10</f>
        <v>Concentración de autoridad o exceso de poder u omisión de sus obligaciones</v>
      </c>
      <c r="B7" s="2">
        <f>Probabilidad!B6</f>
        <v>1</v>
      </c>
      <c r="C7" s="81" t="str">
        <f>IF(B7=1,"Rara vez",IF(B7=2,"Improbable",IF(B7=3,"Posible",IF(B7=4,"Probable",IF(B7=5,"Casi segura")))))</f>
        <v>Rara vez</v>
      </c>
      <c r="D7" s="138" t="str">
        <f>+Impacto!AG27</f>
        <v>5</v>
      </c>
      <c r="E7" s="139" t="b">
        <f t="shared" ref="E7:E9" si="0">IF(D7=5,"Moderado",IF(D7=10,"Mayor",IF(D7=20,"Catastrófico")))</f>
        <v>0</v>
      </c>
      <c r="F7" s="127">
        <f>D7*B7</f>
        <v>5</v>
      </c>
      <c r="G7" s="127" t="str">
        <f>IF(AND(F7&gt;=5,F7&lt;=10),"Baja",IF(AND(F7&gt;=15,F7&lt;=25),"Moderada",IF(AND(F7&gt;=30,F7&lt;=50),"Alta",IF(AND(F7&gt;=60,F7&lt;=100),"Extrema"))))</f>
        <v>Baja</v>
      </c>
      <c r="H7" s="137"/>
    </row>
    <row r="8" spans="1:33" ht="12" customHeight="1">
      <c r="A8" s="8" t="str">
        <f>+'Mapa Riesgos Corrupción 2020'!C11</f>
        <v>Extralimitación de funciones.</v>
      </c>
      <c r="B8" s="81">
        <f>Probabilidad!B7</f>
        <v>2</v>
      </c>
      <c r="C8" s="81" t="str">
        <f t="shared" ref="C8:C12" si="1">IF(B8=1,"Rara vez",IF(B8=2,"Improbable",IF(B8=3,"Posible",IF(B8=4,"Probable",IF(B8=5,"Casi segura")))))</f>
        <v>Improbable</v>
      </c>
      <c r="D8" s="136">
        <v>20</v>
      </c>
      <c r="E8" s="127" t="str">
        <f t="shared" si="0"/>
        <v>Catastrófico</v>
      </c>
      <c r="F8" s="81">
        <f>D8*B8</f>
        <v>40</v>
      </c>
      <c r="G8" s="69" t="str">
        <f t="shared" ref="G8:G37" si="2">IF(AND(F8&gt;=5,F8&lt;=10),"Baja",IF(AND(F8&gt;=15,F8&lt;=25),"Moderada",IF(AND(F8&gt;=30,F8&lt;=50),"Alta",IF(AND(F8&gt;=60,F8&lt;=100),"Extrema"))))</f>
        <v>Alta</v>
      </c>
    </row>
    <row r="9" spans="1:33" ht="12" customHeight="1">
      <c r="A9" s="8" t="str">
        <f>+'Mapa Riesgos Corrupción 2020'!C12</f>
        <v>canales de comunicación deficientes</v>
      </c>
      <c r="B9" s="81">
        <f>Probabilidad!B8</f>
        <v>3</v>
      </c>
      <c r="C9" s="81" t="str">
        <f t="shared" si="1"/>
        <v>Posible</v>
      </c>
      <c r="D9" s="136">
        <v>20</v>
      </c>
      <c r="E9" s="127" t="str">
        <f t="shared" si="0"/>
        <v>Catastrófico</v>
      </c>
      <c r="F9" s="81">
        <f>D9*B9</f>
        <v>60</v>
      </c>
      <c r="G9" s="69" t="str">
        <f t="shared" si="2"/>
        <v>Extrema</v>
      </c>
    </row>
    <row r="10" spans="1:33" ht="12" customHeight="1">
      <c r="A10" s="8" t="str">
        <f>+'Mapa Riesgos Corrupción 2020'!C13</f>
        <v>Amiguismo y clientelismo.</v>
      </c>
      <c r="B10" s="81">
        <f>Probabilidad!B9</f>
        <v>1</v>
      </c>
      <c r="C10" s="81" t="str">
        <f t="shared" si="1"/>
        <v>Rara vez</v>
      </c>
      <c r="D10" s="136">
        <v>5</v>
      </c>
      <c r="E10" s="127" t="str">
        <f t="shared" ref="E10:E12" si="3">IF(D10=5,"Moderado",IF(D10=10,"Mayor",IF(D10=20,"Catastrófico")))</f>
        <v>Moderado</v>
      </c>
      <c r="F10" s="81">
        <f>D10*B10</f>
        <v>5</v>
      </c>
      <c r="G10" s="69" t="str">
        <f t="shared" si="2"/>
        <v>Baja</v>
      </c>
    </row>
    <row r="11" spans="1:33" ht="12" customHeight="1">
      <c r="A11" s="8" t="str">
        <f>+'Mapa Riesgos Corrupción 2020'!C14</f>
        <v>Soborno (Cohecho).</v>
      </c>
      <c r="B11" s="81">
        <f>Probabilidad!B10</f>
        <v>1</v>
      </c>
      <c r="C11" s="81" t="str">
        <f t="shared" si="1"/>
        <v>Rara vez</v>
      </c>
      <c r="D11" s="136">
        <v>5</v>
      </c>
      <c r="E11" s="127" t="str">
        <f t="shared" si="3"/>
        <v>Moderado</v>
      </c>
      <c r="F11" s="81">
        <f t="shared" ref="F11:F37" si="4">D11*B11</f>
        <v>5</v>
      </c>
      <c r="G11" s="69" t="str">
        <f t="shared" si="2"/>
        <v>Baja</v>
      </c>
    </row>
    <row r="12" spans="1:33" ht="12" customHeight="1">
      <c r="A12" s="8" t="str">
        <f>+'Mapa Riesgos Corrupción 2020'!C15</f>
        <v>Trafico de influencias</v>
      </c>
      <c r="B12" s="81">
        <f>Probabilidad!B11</f>
        <v>1</v>
      </c>
      <c r="C12" s="81" t="str">
        <f t="shared" si="1"/>
        <v>Rara vez</v>
      </c>
      <c r="D12" s="136">
        <v>5</v>
      </c>
      <c r="E12" s="127" t="str">
        <f t="shared" si="3"/>
        <v>Moderado</v>
      </c>
      <c r="F12" s="81">
        <f t="shared" si="4"/>
        <v>5</v>
      </c>
      <c r="G12" s="69" t="str">
        <f t="shared" si="2"/>
        <v>Baja</v>
      </c>
    </row>
    <row r="13" spans="1:33" ht="15" customHeight="1">
      <c r="A13" s="11" t="str">
        <f>+'Mapa Riesgos Corrupción 2020'!A16</f>
        <v>Gestión para la Articulación Institucional</v>
      </c>
      <c r="B13" s="14"/>
      <c r="C13" s="14"/>
      <c r="D13" s="14"/>
      <c r="E13" s="14"/>
      <c r="F13" s="14"/>
      <c r="G13" s="14"/>
    </row>
    <row r="14" spans="1:33" ht="12" customHeight="1">
      <c r="A14" s="8" t="str">
        <f>+'Mapa Riesgos Corrupción 2020'!C16</f>
        <v>Demora e inadecuado servicio en la  expedición de pasaportes</v>
      </c>
      <c r="B14" s="2">
        <f>Probabilidad!B13</f>
        <v>4</v>
      </c>
      <c r="C14" s="81" t="str">
        <f>IF(B14=1,"Rara vez",IF(B14=2,"Improbable",IF(B14=3,"Posible",IF(B14=4,"Probable",IF(B14=5,"Casi segura")))))</f>
        <v>Probable</v>
      </c>
      <c r="D14" s="127">
        <v>10</v>
      </c>
      <c r="E14" s="127" t="str">
        <f t="shared" ref="E14" si="5">IF(D14=5,"Moderado",IF(D14=10,"Mayor",IF(D14=20,"Catastrófico")))</f>
        <v>Mayor</v>
      </c>
      <c r="F14" s="127">
        <f t="shared" ref="F14" si="6">D14*B14</f>
        <v>40</v>
      </c>
      <c r="G14" s="128" t="str">
        <f t="shared" ref="G14" si="7">IF(AND(F14&gt;=5,F14&lt;=10),"Baja",IF(AND(F14&gt;=15,F14&lt;=25),"Moderada",IF(AND(F14&gt;=30,F14&lt;=50),"Alta",IF(AND(F14&gt;=60,F14&lt;=100),"Extrema"))))</f>
        <v>Alta</v>
      </c>
    </row>
    <row r="15" spans="1:33" ht="15.75" customHeight="1">
      <c r="A15" s="11" t="str">
        <f>+'Mapa Riesgos Corrupción 2020'!A17</f>
        <v>Infraestructura y Hábitat</v>
      </c>
      <c r="B15" s="14"/>
      <c r="C15" s="14"/>
      <c r="D15" s="14"/>
      <c r="E15" s="14"/>
      <c r="F15" s="14"/>
      <c r="G15" s="14"/>
    </row>
    <row r="16" spans="1:33" ht="22.5" customHeight="1">
      <c r="A16" s="8" t="str">
        <f>+'Mapa Riesgos Corrupción 2020'!C17</f>
        <v>Excesivo tiempo por parte de terceros, (internos y externos) en la emisión de conceptos que retrasan la ejecución de obras</v>
      </c>
      <c r="B16" s="81">
        <f>Probabilidad!B15</f>
        <v>3</v>
      </c>
      <c r="C16" s="81" t="str">
        <f>IF(B16=1,"Rara vez",IF(B16=2,"Improbable",IF(B16=3,"Posible",IF(B16=4,"Probable",IF(B16=5,"Casi segura")))))</f>
        <v>Posible</v>
      </c>
      <c r="D16" s="81">
        <v>20</v>
      </c>
      <c r="E16" s="81" t="str">
        <f t="shared" ref="E16:E37" si="8">IF(D16=5,"Moderado",IF(D16=10,"Mayor",IF(D16=20,"Catastrófico")))</f>
        <v>Catastrófico</v>
      </c>
      <c r="F16" s="81">
        <f t="shared" si="4"/>
        <v>60</v>
      </c>
      <c r="G16" s="69" t="str">
        <f t="shared" si="2"/>
        <v>Extrema</v>
      </c>
    </row>
    <row r="17" spans="1:7" ht="12" customHeight="1">
      <c r="A17" s="11" t="str">
        <f>+'Mapa Riesgos Corrupción 2020'!A22</f>
        <v>Adquisición de Bienes y Servicios</v>
      </c>
      <c r="B17" s="14"/>
      <c r="C17" s="14"/>
      <c r="D17" s="14"/>
      <c r="E17" s="14"/>
      <c r="F17" s="14"/>
      <c r="G17" s="14"/>
    </row>
    <row r="18" spans="1:7" ht="12" customHeight="1">
      <c r="A18" s="8" t="str">
        <f>+'Mapa Riesgos Corrupción 2020'!C22</f>
        <v>Pliegos de condiciones  hechos  a la medida de una firma en particular.</v>
      </c>
      <c r="B18" s="81">
        <f>Probabilidad!B17</f>
        <v>1</v>
      </c>
      <c r="C18" s="81" t="str">
        <f>IF(B18=1,"Rara vez",IF(B18=2,"Improbable",IF(B18=3,"Posible",IF(B18=4,"Probable",IF(B18=5,"Casi segura")))))</f>
        <v>Rara vez</v>
      </c>
      <c r="D18" s="81">
        <v>20</v>
      </c>
      <c r="E18" s="81" t="str">
        <f t="shared" si="8"/>
        <v>Catastrófico</v>
      </c>
      <c r="F18" s="81">
        <f t="shared" si="4"/>
        <v>20</v>
      </c>
      <c r="G18" s="69" t="str">
        <f t="shared" si="2"/>
        <v>Moderada</v>
      </c>
    </row>
    <row r="19" spans="1:7" ht="15" customHeight="1">
      <c r="A19" s="8" t="str">
        <f>+'Mapa Riesgos Corrupción 2020'!C23</f>
        <v>Proyección de presupuestos con sobre costos para beneficiar a futuros contratistas</v>
      </c>
      <c r="B19" s="81">
        <f>Probabilidad!B18</f>
        <v>1</v>
      </c>
      <c r="C19" s="81" t="str">
        <f t="shared" ref="C19:C20" si="9">IF(B19=1,"Rara vez",IF(B19=2,"Improbable",IF(B19=3,"Posible",IF(B19=4,"Probable",IF(B19=5,"Casi segura")))))</f>
        <v>Rara vez</v>
      </c>
      <c r="D19" s="81">
        <v>20</v>
      </c>
      <c r="E19" s="81" t="str">
        <f t="shared" si="8"/>
        <v>Catastrófico</v>
      </c>
      <c r="F19" s="81">
        <f t="shared" si="4"/>
        <v>20</v>
      </c>
      <c r="G19" s="69" t="str">
        <f t="shared" si="2"/>
        <v>Moderada</v>
      </c>
    </row>
    <row r="20" spans="1:7" ht="12" customHeight="1">
      <c r="A20" s="8" t="str">
        <f>+'Mapa Riesgos Corrupción 2020'!C24</f>
        <v>Direccionar a empresas de papel determinados proyectos</v>
      </c>
      <c r="B20" s="81">
        <f>Probabilidad!B19</f>
        <v>1</v>
      </c>
      <c r="C20" s="81" t="str">
        <f t="shared" si="9"/>
        <v>Rara vez</v>
      </c>
      <c r="D20" s="81">
        <v>20</v>
      </c>
      <c r="E20" s="81" t="str">
        <f t="shared" si="8"/>
        <v>Catastrófico</v>
      </c>
      <c r="F20" s="81">
        <f t="shared" si="4"/>
        <v>20</v>
      </c>
      <c r="G20" s="69" t="str">
        <f t="shared" si="2"/>
        <v>Moderada</v>
      </c>
    </row>
    <row r="21" spans="1:7" ht="12" customHeight="1">
      <c r="A21" s="11" t="str">
        <f>+'Mapa Riesgos Corrupción 2020'!A25</f>
        <v>Seguridad Jurídica</v>
      </c>
      <c r="B21" s="14"/>
      <c r="C21" s="14"/>
      <c r="D21" s="14"/>
      <c r="E21" s="14"/>
      <c r="F21" s="14"/>
      <c r="G21" s="14"/>
    </row>
    <row r="22" spans="1:7" ht="12" customHeight="1">
      <c r="A22" s="8" t="str">
        <f>+'Mapa Riesgos Corrupción 2020'!C25</f>
        <v>Pérdida de información vital para para la defensa de la administración</v>
      </c>
      <c r="B22" s="81">
        <f>Probabilidad!B21</f>
        <v>1</v>
      </c>
      <c r="C22" s="81" t="str">
        <f>IF(B22=1,"Rara vez",IF(B22=2,"Improbable",IF(B22=3,"Posible",IF(B22=4,"Probable",IF(B22=5,"Casi segura")))))</f>
        <v>Rara vez</v>
      </c>
      <c r="D22" s="81">
        <v>5</v>
      </c>
      <c r="E22" s="81" t="str">
        <f t="shared" si="8"/>
        <v>Moderado</v>
      </c>
      <c r="F22" s="81">
        <f t="shared" si="4"/>
        <v>5</v>
      </c>
      <c r="G22" s="69" t="str">
        <f t="shared" si="2"/>
        <v>Baja</v>
      </c>
    </row>
    <row r="23" spans="1:7" ht="12" customHeight="1">
      <c r="A23" s="8" t="str">
        <f>+'Mapa Riesgos Corrupción 2020'!C26</f>
        <v xml:space="preserve">No ejercer la adecuada defensa de los intereses de la administración </v>
      </c>
      <c r="B23" s="81">
        <f>Probabilidad!B22</f>
        <v>1</v>
      </c>
      <c r="C23" s="81" t="str">
        <f>IF(B23=1,"Rara vez",IF(B23=2,"Improbable",IF(B23=3,"Posible",IF(B23=4,"Probable",IF(B23=5,"Casi segura")))))</f>
        <v>Rara vez</v>
      </c>
      <c r="D23" s="81">
        <v>5</v>
      </c>
      <c r="E23" s="81" t="str">
        <f t="shared" si="8"/>
        <v>Moderado</v>
      </c>
      <c r="F23" s="81">
        <f t="shared" si="4"/>
        <v>5</v>
      </c>
      <c r="G23" s="69" t="str">
        <f t="shared" si="2"/>
        <v>Baja</v>
      </c>
    </row>
    <row r="24" spans="1:7" ht="17.25" customHeight="1">
      <c r="A24" s="11" t="str">
        <f>+'Mapa Riesgos Corrupción 2020'!A27</f>
        <v>Provisión de recursos para la mejora continua</v>
      </c>
      <c r="B24" s="14"/>
      <c r="C24" s="14"/>
      <c r="D24" s="14"/>
      <c r="E24" s="14"/>
      <c r="F24" s="14"/>
      <c r="G24" s="14"/>
    </row>
    <row r="25" spans="1:7" ht="12" customHeight="1">
      <c r="A25" s="8" t="str">
        <f>+'Mapa Riesgos Corrupción 2020'!C27</f>
        <v>Incumplimiento de la Ley 909 de 2004 y del Acuerdo 137 de 2010</v>
      </c>
      <c r="B25" s="81">
        <f>Probabilidad!B24</f>
        <v>1</v>
      </c>
      <c r="C25" s="81" t="str">
        <f>IF(B25=1,"Rara vez",IF(B25=2,"Improbable",IF(B25=3,"Posible",IF(B25=4,"Probable",IF(B25=5,"Casi segura")))))</f>
        <v>Rara vez</v>
      </c>
      <c r="D25" s="81">
        <v>10</v>
      </c>
      <c r="E25" s="81" t="str">
        <f t="shared" si="8"/>
        <v>Mayor</v>
      </c>
      <c r="F25" s="81">
        <f t="shared" si="4"/>
        <v>10</v>
      </c>
      <c r="G25" s="69" t="str">
        <f t="shared" si="2"/>
        <v>Baja</v>
      </c>
    </row>
    <row r="26" spans="1:7" ht="15" customHeight="1">
      <c r="A26" s="8" t="str">
        <f>+'Mapa Riesgos Corrupción 2020'!C28</f>
        <v>Incumplimiento de la Ley 909 de 2004 y del Decreto 1227 de 2005</v>
      </c>
      <c r="B26" s="81">
        <f>Probabilidad!B25</f>
        <v>1</v>
      </c>
      <c r="C26" s="81" t="str">
        <f t="shared" ref="C26:C29" si="10">IF(B26=1,"Rara vez",IF(B26=2,"Improbable",IF(B26=3,"Posible",IF(B26=4,"Probable",IF(B26=5,"Casi segura")))))</f>
        <v>Rara vez</v>
      </c>
      <c r="D26" s="81">
        <v>10</v>
      </c>
      <c r="E26" s="81" t="str">
        <f t="shared" si="8"/>
        <v>Mayor</v>
      </c>
      <c r="F26" s="81">
        <f t="shared" si="4"/>
        <v>10</v>
      </c>
      <c r="G26" s="69" t="str">
        <f t="shared" si="2"/>
        <v>Baja</v>
      </c>
    </row>
    <row r="27" spans="1:7" ht="21" customHeight="1">
      <c r="A27" s="8" t="str">
        <f>+'Mapa Riesgos Corrupción 2020'!C29</f>
        <v xml:space="preserve">Posibles deficiencias en liquidación  de  Parafiscales y Seguridad Social </v>
      </c>
      <c r="B27" s="81">
        <f>Probabilidad!B26</f>
        <v>1</v>
      </c>
      <c r="C27" s="81" t="str">
        <f t="shared" si="10"/>
        <v>Rara vez</v>
      </c>
      <c r="D27" s="81">
        <v>10</v>
      </c>
      <c r="E27" s="81" t="str">
        <f t="shared" si="8"/>
        <v>Mayor</v>
      </c>
      <c r="F27" s="81">
        <f t="shared" si="4"/>
        <v>10</v>
      </c>
      <c r="G27" s="69" t="str">
        <f t="shared" si="2"/>
        <v>Baja</v>
      </c>
    </row>
    <row r="28" spans="1:7" ht="12" customHeight="1">
      <c r="A28" s="8" t="str">
        <f>+'Mapa Riesgos Corrupción 2020'!C35</f>
        <v>Pérdida de expedientes de contratos de prestación de servicios</v>
      </c>
      <c r="B28" s="81">
        <f>Probabilidad!B27</f>
        <v>1</v>
      </c>
      <c r="C28" s="81" t="str">
        <f t="shared" si="10"/>
        <v>Rara vez</v>
      </c>
      <c r="D28" s="81">
        <v>10</v>
      </c>
      <c r="E28" s="81" t="str">
        <f t="shared" si="8"/>
        <v>Mayor</v>
      </c>
      <c r="F28" s="81">
        <f t="shared" si="4"/>
        <v>10</v>
      </c>
      <c r="G28" s="69" t="str">
        <f t="shared" si="2"/>
        <v>Baja</v>
      </c>
    </row>
    <row r="29" spans="1:7" ht="32.25" customHeight="1">
      <c r="A29" s="8" t="str">
        <f>+'Mapa Riesgos Corrupción 2020'!C36</f>
        <v>Atrasos en los siguientes trámites realizados por el Fondo de Pensiones: Nomina, en publicación de edicto, Revisión de supervivencia, no pagar cuotas partes en los tiempos previstos, no pagar los bonos pensionales, inconsistencia en PASIVOCOL</v>
      </c>
      <c r="B29" s="81">
        <f>Probabilidad!B28</f>
        <v>1</v>
      </c>
      <c r="C29" s="81" t="str">
        <f t="shared" si="10"/>
        <v>Rara vez</v>
      </c>
      <c r="D29" s="81">
        <v>5</v>
      </c>
      <c r="E29" s="81" t="str">
        <f t="shared" si="8"/>
        <v>Moderado</v>
      </c>
      <c r="F29" s="81">
        <f t="shared" si="4"/>
        <v>5</v>
      </c>
      <c r="G29" s="69" t="str">
        <f t="shared" si="2"/>
        <v>Baja</v>
      </c>
    </row>
    <row r="30" spans="1:7" ht="12" customHeight="1">
      <c r="A30" s="11" t="str">
        <f>+'Mapa Riesgos Corrupción 2020'!A37</f>
        <v>Adquisición Bienes y Servicios</v>
      </c>
      <c r="B30" s="14"/>
      <c r="C30" s="14"/>
      <c r="D30" s="14"/>
      <c r="E30" s="14"/>
      <c r="F30" s="14"/>
      <c r="G30" s="14"/>
    </row>
    <row r="31" spans="1:7" ht="12" customHeight="1">
      <c r="A31" s="8" t="str">
        <f>+'Mapa Riesgos Corrupción 2020'!C37</f>
        <v>Inconsistencias en el recibo y entrega de elementos al almacén</v>
      </c>
      <c r="B31" s="81">
        <f>Probabilidad!B30</f>
        <v>1</v>
      </c>
      <c r="C31" s="81" t="str">
        <f>IF(B31=1,"Rara vez",IF(B31=2,"Improbable",IF(B31=3,"Posible",IF(B31=4,"Probable",IF(B31=5,"Casi segura")))))</f>
        <v>Rara vez</v>
      </c>
      <c r="D31" s="81">
        <v>10</v>
      </c>
      <c r="E31" s="81" t="str">
        <f t="shared" si="8"/>
        <v>Mayor</v>
      </c>
      <c r="F31" s="81">
        <f t="shared" si="4"/>
        <v>10</v>
      </c>
      <c r="G31" s="69" t="str">
        <f t="shared" si="2"/>
        <v>Baja</v>
      </c>
    </row>
    <row r="32" spans="1:7" ht="15" customHeight="1">
      <c r="A32" s="11" t="str">
        <f>+'Mapa Riesgos Corrupción 2020'!A38</f>
        <v>Gestión Archivística y documental</v>
      </c>
      <c r="B32" s="14"/>
      <c r="C32" s="14"/>
      <c r="D32" s="14"/>
      <c r="E32" s="14"/>
      <c r="F32" s="14"/>
      <c r="G32" s="14"/>
    </row>
    <row r="33" spans="1:7" ht="12" customHeight="1">
      <c r="A33" s="8" t="str">
        <f>+'Mapa Riesgos Corrupción 2020'!C38</f>
        <v>Deficiente sistema de Monitoreo y alarma de la dependencia</v>
      </c>
      <c r="B33" s="81">
        <f>Probabilidad!B32</f>
        <v>1</v>
      </c>
      <c r="C33" s="81" t="str">
        <f>IF(B33=1,"Rara vez",IF(B33=2,"Improbable",IF(B33=3,"Posible",IF(B33=4,"Probable",IF(B33=5,"Casi segura")))))</f>
        <v>Rara vez</v>
      </c>
      <c r="D33" s="81">
        <v>10</v>
      </c>
      <c r="E33" s="81" t="str">
        <f t="shared" si="8"/>
        <v>Mayor</v>
      </c>
      <c r="F33" s="81">
        <f t="shared" si="4"/>
        <v>10</v>
      </c>
      <c r="G33" s="69" t="str">
        <f t="shared" si="2"/>
        <v>Baja</v>
      </c>
    </row>
    <row r="34" spans="1:7" ht="15" customHeight="1">
      <c r="A34" s="11" t="str">
        <f>+'Mapa Riesgos Corrupción 2020'!A39</f>
        <v>Evaluación y Seguimiento</v>
      </c>
      <c r="B34" s="14"/>
      <c r="C34" s="14"/>
      <c r="D34" s="14"/>
      <c r="E34" s="14"/>
      <c r="F34" s="14"/>
      <c r="G34" s="14"/>
    </row>
    <row r="35" spans="1:7" ht="12" customHeight="1">
      <c r="A35" s="8" t="str">
        <f>+'Mapa Riesgos Corrupción 2020'!C39</f>
        <v>Insuficiencia de personal para realizar las labores del proceso</v>
      </c>
      <c r="B35" s="81">
        <f>Probabilidad!B34</f>
        <v>4</v>
      </c>
      <c r="C35" s="81" t="str">
        <f>IF(B35=1,"Rara vez",IF(B35=2,"Improbable",IF(B35=3,"Posible",IF(B35=4,"Probable",IF(B35=5,"Casi segura")))))</f>
        <v>Probable</v>
      </c>
      <c r="D35" s="81">
        <v>20</v>
      </c>
      <c r="E35" s="81" t="str">
        <f t="shared" si="8"/>
        <v>Catastrófico</v>
      </c>
      <c r="F35" s="81">
        <f t="shared" si="4"/>
        <v>80</v>
      </c>
      <c r="G35" s="69" t="str">
        <f t="shared" si="2"/>
        <v>Extrema</v>
      </c>
    </row>
    <row r="36" spans="1:7" ht="12" customHeight="1">
      <c r="A36" s="8" t="str">
        <f>+'Mapa Riesgos Corrupción 2020'!C40</f>
        <v>Falta de recursos para la sostenibilidad del sistema en cuanto a la difusión, socialización y sensibilización.</v>
      </c>
      <c r="B36" s="81">
        <f>Probabilidad!B35</f>
        <v>4</v>
      </c>
      <c r="C36" s="81" t="str">
        <f t="shared" ref="C36:C37" si="11">IF(B36=1,"Rara vez",IF(B36=2,"Improbable",IF(B36=3,"Posible",IF(B36=4,"Probable",IF(B36=5,"Casi segura")))))</f>
        <v>Probable</v>
      </c>
      <c r="D36" s="81">
        <v>20</v>
      </c>
      <c r="E36" s="81" t="str">
        <f t="shared" si="8"/>
        <v>Catastrófico</v>
      </c>
      <c r="F36" s="81">
        <f t="shared" si="4"/>
        <v>80</v>
      </c>
      <c r="G36" s="69" t="str">
        <f t="shared" si="2"/>
        <v>Extrema</v>
      </c>
    </row>
    <row r="37" spans="1:7" ht="12" customHeight="1">
      <c r="A37" s="8" t="str">
        <f>+'Mapa Riesgos Corrupción 2020'!C41</f>
        <v>Bajos niveles de control y autocontrol</v>
      </c>
      <c r="B37" s="81">
        <f>Probabilidad!B36</f>
        <v>3</v>
      </c>
      <c r="C37" s="81" t="str">
        <f t="shared" si="11"/>
        <v>Posible</v>
      </c>
      <c r="D37" s="81">
        <v>20</v>
      </c>
      <c r="E37" s="81" t="str">
        <f t="shared" si="8"/>
        <v>Catastrófico</v>
      </c>
      <c r="F37" s="81">
        <f t="shared" si="4"/>
        <v>60</v>
      </c>
      <c r="G37" s="69" t="str">
        <f t="shared" si="2"/>
        <v>Extrema</v>
      </c>
    </row>
  </sheetData>
  <mergeCells count="7">
    <mergeCell ref="A1:G1"/>
    <mergeCell ref="A2:G2"/>
    <mergeCell ref="B4:C4"/>
    <mergeCell ref="D4:E4"/>
    <mergeCell ref="F4:G4"/>
    <mergeCell ref="A3:G3"/>
    <mergeCell ref="A4:A5"/>
  </mergeCells>
  <printOptions horizontalCentered="1"/>
  <pageMargins left="0.23622047244094491" right="0.23622047244094491" top="0.74803149606299213" bottom="0.74803149606299213" header="0.31496062992125984" footer="0.31496062992125984"/>
  <pageSetup scale="9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AG63"/>
  <sheetViews>
    <sheetView view="pageBreakPreview" topLeftCell="A49" zoomScale="163" zoomScaleSheetLayoutView="163" workbookViewId="0">
      <selection activeCell="I54" sqref="I54:L54"/>
    </sheetView>
  </sheetViews>
  <sheetFormatPr baseColWidth="10" defaultRowHeight="15"/>
  <cols>
    <col min="1" max="1" width="5.140625" customWidth="1"/>
    <col min="2" max="2" width="61.5703125" customWidth="1"/>
    <col min="3" max="4" width="4.85546875" customWidth="1"/>
    <col min="5" max="24" width="2.7109375" customWidth="1"/>
    <col min="25" max="25" width="3.42578125" customWidth="1"/>
  </cols>
  <sheetData>
    <row r="1" spans="1:33" s="88" customFormat="1" ht="16.5" customHeight="1">
      <c r="A1" s="152" t="s">
        <v>418</v>
      </c>
      <c r="B1" s="152"/>
      <c r="C1" s="152"/>
      <c r="D1" s="152"/>
      <c r="E1" s="152"/>
      <c r="F1" s="152"/>
      <c r="G1" s="152"/>
      <c r="H1" s="152"/>
      <c r="I1" s="152"/>
      <c r="J1" s="152"/>
      <c r="K1" s="152"/>
      <c r="L1" s="152"/>
      <c r="M1" s="152"/>
      <c r="N1" s="152"/>
      <c r="O1" s="152"/>
      <c r="P1" s="152"/>
      <c r="Q1" s="152"/>
      <c r="R1" s="152"/>
      <c r="S1" s="152"/>
      <c r="T1" s="152"/>
      <c r="U1" s="152"/>
      <c r="V1" s="152"/>
      <c r="W1" s="152"/>
      <c r="X1" s="111"/>
      <c r="Y1" s="111"/>
      <c r="Z1" s="111"/>
      <c r="AA1" s="111"/>
      <c r="AB1" s="111"/>
      <c r="AC1" s="111"/>
      <c r="AD1" s="111"/>
    </row>
    <row r="2" spans="1:33" s="88" customFormat="1" ht="19.5" customHeight="1">
      <c r="A2" s="190" t="s">
        <v>409</v>
      </c>
      <c r="B2" s="190"/>
      <c r="C2" s="190"/>
      <c r="D2" s="190"/>
      <c r="E2" s="190"/>
      <c r="F2" s="190"/>
      <c r="G2" s="190"/>
      <c r="H2" s="84"/>
      <c r="I2" s="84"/>
      <c r="J2" s="84"/>
      <c r="K2" s="84"/>
      <c r="L2" s="84"/>
      <c r="M2" s="84"/>
      <c r="N2" s="84"/>
      <c r="O2" s="84"/>
      <c r="P2" s="84"/>
      <c r="Q2" s="84"/>
      <c r="R2" s="84"/>
      <c r="S2" s="84"/>
      <c r="T2" s="84"/>
      <c r="U2" s="84"/>
      <c r="V2" s="84"/>
      <c r="W2" s="84"/>
      <c r="X2" s="84"/>
      <c r="Y2" s="84"/>
      <c r="Z2" s="84"/>
      <c r="AA2" s="84"/>
      <c r="AB2" s="84"/>
      <c r="AC2" s="84"/>
      <c r="AD2" s="84"/>
      <c r="AE2" s="84"/>
      <c r="AF2" s="84"/>
      <c r="AG2" s="84"/>
    </row>
    <row r="3" spans="1:33" ht="18.75" customHeight="1">
      <c r="A3" s="265" t="s">
        <v>235</v>
      </c>
      <c r="B3" s="265"/>
      <c r="C3" s="265"/>
      <c r="D3" s="265"/>
      <c r="E3" s="265"/>
      <c r="F3" s="265"/>
      <c r="G3" s="265"/>
      <c r="H3" s="265"/>
      <c r="I3" s="265"/>
      <c r="J3" s="265"/>
      <c r="K3" s="265"/>
      <c r="L3" s="265"/>
      <c r="M3" s="265"/>
      <c r="N3" s="265"/>
      <c r="O3" s="265"/>
      <c r="P3" s="265"/>
      <c r="Q3" s="265"/>
      <c r="R3" s="265"/>
      <c r="S3" s="265"/>
      <c r="T3" s="265"/>
      <c r="U3" s="265"/>
      <c r="V3" s="265"/>
      <c r="W3" s="265"/>
      <c r="X3" s="265"/>
    </row>
    <row r="4" spans="1:33" ht="37.5" customHeight="1">
      <c r="A4" s="275" t="s">
        <v>237</v>
      </c>
      <c r="B4" s="275"/>
      <c r="C4" s="275"/>
      <c r="D4" s="275"/>
      <c r="E4" s="275"/>
      <c r="F4" s="275"/>
      <c r="G4" s="275"/>
      <c r="H4" s="275"/>
      <c r="I4" s="275"/>
      <c r="J4" s="275"/>
      <c r="K4" s="275"/>
      <c r="L4" s="275"/>
      <c r="M4" s="275"/>
      <c r="N4" s="275"/>
      <c r="O4" s="275"/>
      <c r="P4" s="275"/>
      <c r="Q4" s="275"/>
      <c r="R4" s="275"/>
      <c r="S4" s="275"/>
      <c r="T4" s="275"/>
      <c r="U4" s="275"/>
      <c r="V4" s="275"/>
      <c r="W4" s="275"/>
      <c r="X4" s="275"/>
    </row>
    <row r="5" spans="1:33" ht="15" customHeight="1">
      <c r="A5" s="266" t="s">
        <v>236</v>
      </c>
      <c r="B5" s="266"/>
      <c r="C5" s="266"/>
      <c r="D5" s="266"/>
      <c r="E5" s="266"/>
      <c r="F5" s="266"/>
      <c r="G5" s="266"/>
      <c r="H5" s="266"/>
      <c r="I5" s="266"/>
      <c r="J5" s="266"/>
      <c r="K5" s="266"/>
      <c r="L5" s="266"/>
      <c r="M5" s="266"/>
      <c r="N5" s="266"/>
      <c r="O5" s="266"/>
      <c r="P5" s="266"/>
      <c r="Q5" s="266"/>
      <c r="R5" s="266"/>
      <c r="S5" s="266"/>
      <c r="T5" s="266"/>
      <c r="U5" s="266"/>
      <c r="V5" s="266"/>
      <c r="W5" s="266"/>
      <c r="X5" s="266"/>
    </row>
    <row r="6" spans="1:33" ht="12.75" customHeight="1"/>
    <row r="7" spans="1:33">
      <c r="A7" s="261" t="s">
        <v>12</v>
      </c>
      <c r="B7" s="43" t="s">
        <v>229</v>
      </c>
      <c r="C7" s="255" t="s">
        <v>230</v>
      </c>
      <c r="D7" s="255"/>
      <c r="E7" s="267" t="s">
        <v>35</v>
      </c>
      <c r="F7" s="267"/>
      <c r="G7" s="267"/>
      <c r="H7" s="267"/>
      <c r="I7" s="267"/>
      <c r="J7" s="267"/>
      <c r="K7" s="267"/>
      <c r="L7" s="267"/>
      <c r="M7" s="267"/>
      <c r="N7" s="267"/>
      <c r="O7" s="267"/>
      <c r="P7" s="267"/>
      <c r="Q7" s="267"/>
      <c r="R7" s="267"/>
      <c r="S7" s="267"/>
      <c r="T7" s="267"/>
      <c r="U7" s="267"/>
      <c r="V7" s="267"/>
      <c r="W7" s="267"/>
      <c r="X7" s="267"/>
    </row>
    <row r="8" spans="1:33">
      <c r="A8" s="261"/>
      <c r="B8" s="43" t="s">
        <v>228</v>
      </c>
      <c r="C8" s="35" t="s">
        <v>13</v>
      </c>
      <c r="D8" s="35" t="s">
        <v>14</v>
      </c>
      <c r="E8" s="44">
        <v>1</v>
      </c>
      <c r="F8" s="44">
        <v>2</v>
      </c>
      <c r="G8" s="44">
        <v>3</v>
      </c>
      <c r="H8" s="44">
        <v>4</v>
      </c>
      <c r="I8" s="44">
        <v>5</v>
      </c>
      <c r="J8" s="44">
        <v>6</v>
      </c>
      <c r="K8" s="44">
        <v>7</v>
      </c>
      <c r="L8" s="44">
        <v>8</v>
      </c>
      <c r="M8" s="44">
        <v>9</v>
      </c>
      <c r="N8" s="44">
        <v>10</v>
      </c>
      <c r="O8" s="44">
        <v>11</v>
      </c>
      <c r="P8" s="44">
        <v>12</v>
      </c>
      <c r="Q8" s="44">
        <v>13</v>
      </c>
      <c r="R8" s="44"/>
      <c r="S8" s="44"/>
      <c r="T8" s="44"/>
      <c r="U8" s="44"/>
      <c r="V8" s="44"/>
      <c r="W8" s="44"/>
      <c r="X8" s="44"/>
    </row>
    <row r="9" spans="1:33" ht="12.95" customHeight="1">
      <c r="A9" s="44">
        <v>1</v>
      </c>
      <c r="B9" s="37" t="s">
        <v>221</v>
      </c>
      <c r="C9" s="44">
        <v>15</v>
      </c>
      <c r="D9" s="45"/>
      <c r="E9" s="131" t="s">
        <v>306</v>
      </c>
      <c r="F9" s="131" t="s">
        <v>306</v>
      </c>
      <c r="G9" s="131" t="s">
        <v>306</v>
      </c>
      <c r="H9" s="131" t="s">
        <v>306</v>
      </c>
      <c r="I9" s="131" t="s">
        <v>306</v>
      </c>
      <c r="J9" s="131" t="s">
        <v>306</v>
      </c>
      <c r="K9" s="69" t="s">
        <v>306</v>
      </c>
      <c r="L9" s="131" t="s">
        <v>306</v>
      </c>
      <c r="M9" s="131" t="s">
        <v>306</v>
      </c>
      <c r="N9" s="131" t="s">
        <v>306</v>
      </c>
      <c r="O9" s="131" t="s">
        <v>306</v>
      </c>
      <c r="P9" s="131" t="s">
        <v>306</v>
      </c>
      <c r="Q9" s="131" t="s">
        <v>306</v>
      </c>
      <c r="R9" s="1"/>
      <c r="S9" s="1"/>
      <c r="T9" s="1"/>
      <c r="U9" s="1"/>
      <c r="V9" s="1"/>
      <c r="W9" s="1"/>
      <c r="X9" s="1"/>
    </row>
    <row r="10" spans="1:33" ht="24" customHeight="1">
      <c r="A10" s="44">
        <v>2</v>
      </c>
      <c r="B10" s="39" t="s">
        <v>222</v>
      </c>
      <c r="C10" s="44">
        <v>5</v>
      </c>
      <c r="D10" s="45"/>
      <c r="E10" s="131" t="s">
        <v>306</v>
      </c>
      <c r="F10" s="131" t="s">
        <v>306</v>
      </c>
      <c r="G10" s="131" t="s">
        <v>306</v>
      </c>
      <c r="H10" s="131" t="s">
        <v>306</v>
      </c>
      <c r="I10" s="131" t="s">
        <v>306</v>
      </c>
      <c r="J10" s="131" t="s">
        <v>306</v>
      </c>
      <c r="K10" s="69" t="s">
        <v>306</v>
      </c>
      <c r="L10" s="131" t="s">
        <v>306</v>
      </c>
      <c r="M10" s="131" t="s">
        <v>306</v>
      </c>
      <c r="N10" s="131" t="s">
        <v>306</v>
      </c>
      <c r="O10" s="131" t="s">
        <v>306</v>
      </c>
      <c r="P10" s="131" t="s">
        <v>306</v>
      </c>
      <c r="Q10" s="131" t="s">
        <v>306</v>
      </c>
      <c r="R10" s="1"/>
      <c r="S10" s="1"/>
      <c r="T10" s="1"/>
      <c r="U10" s="1"/>
      <c r="V10" s="1"/>
      <c r="W10" s="1"/>
      <c r="X10" s="1"/>
    </row>
    <row r="11" spans="1:33" ht="12.95" customHeight="1">
      <c r="A11" s="44">
        <v>3</v>
      </c>
      <c r="B11" s="37" t="s">
        <v>223</v>
      </c>
      <c r="C11" s="44">
        <v>15</v>
      </c>
      <c r="D11" s="45"/>
      <c r="E11" s="1"/>
      <c r="F11" s="1"/>
      <c r="G11" s="1"/>
      <c r="H11" s="1"/>
      <c r="I11" s="1"/>
      <c r="J11" s="1"/>
      <c r="K11" s="69"/>
      <c r="L11" s="1"/>
      <c r="M11" s="1"/>
      <c r="N11" s="1"/>
      <c r="O11" s="1"/>
      <c r="P11" s="1"/>
      <c r="Q11" s="1"/>
      <c r="R11" s="1"/>
      <c r="S11" s="1"/>
      <c r="T11" s="1"/>
      <c r="U11" s="1"/>
      <c r="V11" s="1"/>
      <c r="W11" s="1"/>
      <c r="X11" s="1"/>
    </row>
    <row r="12" spans="1:33" ht="12.95" customHeight="1">
      <c r="A12" s="44">
        <v>4</v>
      </c>
      <c r="B12" s="37" t="s">
        <v>224</v>
      </c>
      <c r="C12" s="44">
        <v>10</v>
      </c>
      <c r="D12" s="45"/>
      <c r="E12" s="69" t="s">
        <v>306</v>
      </c>
      <c r="F12" s="131" t="s">
        <v>306</v>
      </c>
      <c r="G12" s="131" t="s">
        <v>306</v>
      </c>
      <c r="H12" s="131" t="s">
        <v>306</v>
      </c>
      <c r="I12" s="131" t="s">
        <v>306</v>
      </c>
      <c r="J12" s="131" t="s">
        <v>306</v>
      </c>
      <c r="K12" s="131" t="s">
        <v>306</v>
      </c>
      <c r="L12" s="131" t="s">
        <v>306</v>
      </c>
      <c r="M12" s="131" t="s">
        <v>306</v>
      </c>
      <c r="N12" s="131" t="s">
        <v>306</v>
      </c>
      <c r="O12" s="131" t="s">
        <v>306</v>
      </c>
      <c r="P12" s="131" t="s">
        <v>306</v>
      </c>
      <c r="Q12" s="131" t="s">
        <v>306</v>
      </c>
      <c r="R12" s="1"/>
      <c r="S12" s="1"/>
      <c r="T12" s="1"/>
      <c r="U12" s="1"/>
      <c r="V12" s="1"/>
      <c r="W12" s="1"/>
      <c r="X12" s="1"/>
    </row>
    <row r="13" spans="1:33" ht="12.95" customHeight="1">
      <c r="A13" s="44">
        <v>5</v>
      </c>
      <c r="B13" s="37" t="s">
        <v>225</v>
      </c>
      <c r="C13" s="44">
        <v>15</v>
      </c>
      <c r="D13" s="45"/>
      <c r="E13" s="131" t="s">
        <v>306</v>
      </c>
      <c r="F13" s="131" t="s">
        <v>306</v>
      </c>
      <c r="G13" s="131" t="s">
        <v>306</v>
      </c>
      <c r="H13" s="131" t="s">
        <v>306</v>
      </c>
      <c r="I13" s="131" t="s">
        <v>306</v>
      </c>
      <c r="J13" s="131" t="s">
        <v>306</v>
      </c>
      <c r="K13" s="131" t="s">
        <v>306</v>
      </c>
      <c r="L13" s="131" t="s">
        <v>306</v>
      </c>
      <c r="M13" s="131" t="s">
        <v>306</v>
      </c>
      <c r="N13" s="131" t="s">
        <v>306</v>
      </c>
      <c r="O13" s="131" t="s">
        <v>306</v>
      </c>
      <c r="P13" s="131" t="s">
        <v>306</v>
      </c>
      <c r="Q13" s="131" t="s">
        <v>306</v>
      </c>
      <c r="R13" s="1"/>
      <c r="S13" s="1"/>
      <c r="T13" s="1"/>
      <c r="U13" s="1"/>
      <c r="V13" s="1"/>
      <c r="W13" s="1"/>
      <c r="X13" s="1"/>
    </row>
    <row r="14" spans="1:33" ht="12.95" customHeight="1">
      <c r="A14" s="44">
        <v>6</v>
      </c>
      <c r="B14" s="37" t="s">
        <v>226</v>
      </c>
      <c r="C14" s="44">
        <v>10</v>
      </c>
      <c r="D14" s="45"/>
      <c r="E14" s="131" t="s">
        <v>306</v>
      </c>
      <c r="F14" s="131" t="s">
        <v>306</v>
      </c>
      <c r="G14" s="131" t="s">
        <v>306</v>
      </c>
      <c r="H14" s="131" t="s">
        <v>306</v>
      </c>
      <c r="I14" s="131" t="s">
        <v>306</v>
      </c>
      <c r="J14" s="131" t="s">
        <v>306</v>
      </c>
      <c r="K14" s="131" t="s">
        <v>306</v>
      </c>
      <c r="L14" s="131" t="s">
        <v>306</v>
      </c>
      <c r="M14" s="131" t="s">
        <v>306</v>
      </c>
      <c r="N14" s="131" t="s">
        <v>306</v>
      </c>
      <c r="O14" s="131" t="s">
        <v>306</v>
      </c>
      <c r="P14" s="131" t="s">
        <v>306</v>
      </c>
      <c r="Q14" s="131" t="s">
        <v>306</v>
      </c>
      <c r="R14" s="1"/>
      <c r="S14" s="1"/>
      <c r="T14" s="1"/>
      <c r="U14" s="1"/>
      <c r="V14" s="1"/>
      <c r="W14" s="1"/>
      <c r="X14" s="1"/>
    </row>
    <row r="15" spans="1:33" ht="12.95" customHeight="1">
      <c r="A15" s="44">
        <v>7</v>
      </c>
      <c r="B15" s="37" t="s">
        <v>227</v>
      </c>
      <c r="C15" s="44">
        <v>30</v>
      </c>
      <c r="D15" s="45"/>
      <c r="E15" s="131" t="s">
        <v>306</v>
      </c>
      <c r="F15" s="131" t="s">
        <v>306</v>
      </c>
      <c r="G15" s="131" t="s">
        <v>306</v>
      </c>
      <c r="H15" s="131" t="s">
        <v>306</v>
      </c>
      <c r="I15" s="131" t="s">
        <v>306</v>
      </c>
      <c r="J15" s="131" t="s">
        <v>306</v>
      </c>
      <c r="K15" s="131" t="s">
        <v>306</v>
      </c>
      <c r="L15" s="131" t="s">
        <v>306</v>
      </c>
      <c r="M15" s="131" t="s">
        <v>306</v>
      </c>
      <c r="N15" s="131" t="s">
        <v>306</v>
      </c>
      <c r="O15" s="131" t="s">
        <v>306</v>
      </c>
      <c r="P15" s="131" t="s">
        <v>306</v>
      </c>
      <c r="Q15" s="131" t="s">
        <v>306</v>
      </c>
      <c r="R15" s="1"/>
      <c r="S15" s="1"/>
      <c r="T15" s="1"/>
      <c r="U15" s="1"/>
      <c r="V15" s="1"/>
      <c r="W15" s="1"/>
      <c r="X15" s="1"/>
    </row>
    <row r="16" spans="1:33" ht="12" customHeight="1">
      <c r="A16" s="51"/>
      <c r="B16" s="51"/>
      <c r="C16" s="51"/>
      <c r="D16" s="51"/>
      <c r="E16" s="51"/>
      <c r="F16" s="51"/>
      <c r="G16" s="51"/>
      <c r="H16" s="51"/>
      <c r="I16" s="51"/>
      <c r="J16" s="51"/>
      <c r="K16" s="51"/>
      <c r="L16" s="51"/>
      <c r="M16" s="51"/>
      <c r="N16" s="51"/>
      <c r="O16" s="51"/>
      <c r="P16" s="51"/>
      <c r="Q16" s="51"/>
      <c r="R16" s="51"/>
      <c r="S16" s="51"/>
      <c r="T16" s="51"/>
    </row>
    <row r="17" spans="1:24" ht="15" customHeight="1">
      <c r="A17" s="1"/>
      <c r="B17" s="274" t="s">
        <v>234</v>
      </c>
      <c r="C17" s="274"/>
      <c r="D17" s="274"/>
      <c r="E17" s="274"/>
      <c r="F17" s="274"/>
      <c r="G17" s="274"/>
      <c r="H17" s="274"/>
      <c r="I17" s="271" t="s">
        <v>229</v>
      </c>
      <c r="J17" s="272"/>
      <c r="K17" s="272"/>
      <c r="L17" s="272"/>
      <c r="M17" s="272"/>
      <c r="N17" s="272"/>
      <c r="O17" s="272"/>
      <c r="P17" s="272"/>
      <c r="Q17" s="272"/>
      <c r="R17" s="272"/>
      <c r="S17" s="272"/>
      <c r="T17" s="272"/>
      <c r="U17" s="272"/>
      <c r="V17" s="272"/>
      <c r="W17" s="272"/>
      <c r="X17" s="273"/>
    </row>
    <row r="18" spans="1:24" ht="15" customHeight="1">
      <c r="A18" s="1"/>
      <c r="B18" s="252" t="s">
        <v>33</v>
      </c>
      <c r="C18" s="253"/>
      <c r="D18" s="253"/>
      <c r="E18" s="253"/>
      <c r="F18" s="253"/>
      <c r="G18" s="253"/>
      <c r="H18" s="254"/>
      <c r="I18" s="268" t="s">
        <v>231</v>
      </c>
      <c r="J18" s="269"/>
      <c r="K18" s="269"/>
      <c r="L18" s="270"/>
      <c r="M18" s="268" t="s">
        <v>232</v>
      </c>
      <c r="N18" s="269"/>
      <c r="O18" s="269"/>
      <c r="P18" s="270"/>
      <c r="Q18" s="268" t="s">
        <v>233</v>
      </c>
      <c r="R18" s="269"/>
      <c r="S18" s="269"/>
      <c r="T18" s="270"/>
      <c r="U18" s="268" t="s">
        <v>42</v>
      </c>
      <c r="V18" s="269"/>
      <c r="W18" s="269"/>
      <c r="X18" s="270"/>
    </row>
    <row r="19" spans="1:24" ht="11.25" customHeight="1">
      <c r="A19" s="44">
        <v>1</v>
      </c>
      <c r="B19" s="276" t="s">
        <v>5</v>
      </c>
      <c r="C19" s="277"/>
      <c r="D19" s="277"/>
      <c r="E19" s="277"/>
      <c r="F19" s="277"/>
      <c r="G19" s="277"/>
      <c r="H19" s="277"/>
      <c r="I19" s="278" t="s">
        <v>306</v>
      </c>
      <c r="J19" s="279"/>
      <c r="K19" s="279"/>
      <c r="L19" s="280"/>
      <c r="M19" s="271"/>
      <c r="N19" s="272"/>
      <c r="O19" s="272"/>
      <c r="P19" s="273"/>
      <c r="Q19" s="271"/>
      <c r="R19" s="272"/>
      <c r="S19" s="272"/>
      <c r="T19" s="273"/>
      <c r="U19" s="271"/>
      <c r="V19" s="272"/>
      <c r="W19" s="272"/>
      <c r="X19" s="273"/>
    </row>
    <row r="20" spans="1:24" ht="12.95" customHeight="1">
      <c r="A20" s="44">
        <v>2</v>
      </c>
      <c r="B20" s="193" t="s">
        <v>6</v>
      </c>
      <c r="C20" s="194"/>
      <c r="D20" s="194"/>
      <c r="E20" s="194"/>
      <c r="F20" s="194"/>
      <c r="G20" s="194"/>
      <c r="H20" s="195"/>
      <c r="I20" s="262" t="s">
        <v>306</v>
      </c>
      <c r="J20" s="263"/>
      <c r="K20" s="263"/>
      <c r="L20" s="264"/>
      <c r="M20" s="262"/>
      <c r="N20" s="263"/>
      <c r="O20" s="263"/>
      <c r="P20" s="264"/>
      <c r="Q20" s="262"/>
      <c r="R20" s="263"/>
      <c r="S20" s="263"/>
      <c r="T20" s="264"/>
      <c r="U20" s="262"/>
      <c r="V20" s="263"/>
      <c r="W20" s="263"/>
      <c r="X20" s="264"/>
    </row>
    <row r="21" spans="1:24" ht="12.95" customHeight="1">
      <c r="A21" s="44">
        <v>3</v>
      </c>
      <c r="B21" s="193" t="s">
        <v>8</v>
      </c>
      <c r="C21" s="194"/>
      <c r="D21" s="194"/>
      <c r="E21" s="194"/>
      <c r="F21" s="194"/>
      <c r="G21" s="194"/>
      <c r="H21" s="195"/>
      <c r="I21" s="262"/>
      <c r="J21" s="263"/>
      <c r="K21" s="263"/>
      <c r="L21" s="264"/>
      <c r="M21" s="262"/>
      <c r="N21" s="263"/>
      <c r="O21" s="263"/>
      <c r="P21" s="264"/>
      <c r="Q21" s="262" t="s">
        <v>306</v>
      </c>
      <c r="R21" s="263"/>
      <c r="S21" s="263"/>
      <c r="T21" s="264"/>
      <c r="U21" s="262"/>
      <c r="V21" s="263"/>
      <c r="W21" s="263"/>
      <c r="X21" s="264"/>
    </row>
    <row r="22" spans="1:24" ht="12.95" customHeight="1">
      <c r="A22" s="44">
        <v>4</v>
      </c>
      <c r="B22" s="193" t="s">
        <v>7</v>
      </c>
      <c r="C22" s="194"/>
      <c r="D22" s="194"/>
      <c r="E22" s="194"/>
      <c r="F22" s="194"/>
      <c r="G22" s="194"/>
      <c r="H22" s="195"/>
      <c r="I22" s="262" t="s">
        <v>306</v>
      </c>
      <c r="J22" s="263"/>
      <c r="K22" s="263"/>
      <c r="L22" s="264"/>
      <c r="M22" s="262"/>
      <c r="N22" s="263"/>
      <c r="O22" s="263"/>
      <c r="P22" s="264"/>
      <c r="Q22" s="262"/>
      <c r="R22" s="263"/>
      <c r="S22" s="263"/>
      <c r="T22" s="264"/>
      <c r="U22" s="262"/>
      <c r="V22" s="263"/>
      <c r="W22" s="263"/>
      <c r="X22" s="264"/>
    </row>
    <row r="23" spans="1:24" ht="12.95" customHeight="1">
      <c r="A23" s="44">
        <v>5</v>
      </c>
      <c r="B23" s="193" t="s">
        <v>47</v>
      </c>
      <c r="C23" s="194"/>
      <c r="D23" s="194"/>
      <c r="E23" s="194"/>
      <c r="F23" s="194"/>
      <c r="G23" s="194"/>
      <c r="H23" s="195"/>
      <c r="I23" s="262" t="s">
        <v>306</v>
      </c>
      <c r="J23" s="263"/>
      <c r="K23" s="263"/>
      <c r="L23" s="264"/>
      <c r="M23" s="262"/>
      <c r="N23" s="263"/>
      <c r="O23" s="263"/>
      <c r="P23" s="264"/>
      <c r="Q23" s="262"/>
      <c r="R23" s="263"/>
      <c r="S23" s="263"/>
      <c r="T23" s="264"/>
      <c r="U23" s="262"/>
      <c r="V23" s="263"/>
      <c r="W23" s="263"/>
      <c r="X23" s="264"/>
    </row>
    <row r="24" spans="1:24" ht="12.95" customHeight="1">
      <c r="A24" s="44">
        <v>6</v>
      </c>
      <c r="B24" s="193" t="s">
        <v>9</v>
      </c>
      <c r="C24" s="194"/>
      <c r="D24" s="194"/>
      <c r="E24" s="194"/>
      <c r="F24" s="194"/>
      <c r="G24" s="194"/>
      <c r="H24" s="195"/>
      <c r="I24" s="262" t="s">
        <v>306</v>
      </c>
      <c r="J24" s="263"/>
      <c r="K24" s="263"/>
      <c r="L24" s="264"/>
      <c r="M24" s="262"/>
      <c r="N24" s="263"/>
      <c r="O24" s="263"/>
      <c r="P24" s="264"/>
      <c r="Q24" s="262"/>
      <c r="R24" s="263"/>
      <c r="S24" s="263"/>
      <c r="T24" s="264"/>
      <c r="U24" s="262"/>
      <c r="V24" s="263"/>
      <c r="W24" s="263"/>
      <c r="X24" s="264"/>
    </row>
    <row r="25" spans="1:24" ht="12.95" customHeight="1">
      <c r="A25" s="44"/>
      <c r="B25" s="252" t="s">
        <v>59</v>
      </c>
      <c r="C25" s="253"/>
      <c r="D25" s="253"/>
      <c r="E25" s="253"/>
      <c r="F25" s="253"/>
      <c r="G25" s="253"/>
      <c r="H25" s="254"/>
      <c r="I25" s="268"/>
      <c r="J25" s="269"/>
      <c r="K25" s="269"/>
      <c r="L25" s="270"/>
      <c r="M25" s="268"/>
      <c r="N25" s="269"/>
      <c r="O25" s="269"/>
      <c r="P25" s="270"/>
      <c r="Q25" s="268"/>
      <c r="R25" s="269"/>
      <c r="S25" s="269"/>
      <c r="T25" s="270"/>
      <c r="U25" s="268"/>
      <c r="V25" s="269"/>
      <c r="W25" s="269"/>
      <c r="X25" s="270"/>
    </row>
    <row r="26" spans="1:24" ht="12" customHeight="1">
      <c r="A26" s="44">
        <v>7</v>
      </c>
      <c r="B26" s="193" t="s">
        <v>293</v>
      </c>
      <c r="C26" s="194"/>
      <c r="D26" s="194"/>
      <c r="E26" s="194"/>
      <c r="F26" s="194"/>
      <c r="G26" s="194"/>
      <c r="H26" s="195"/>
      <c r="I26" s="262"/>
      <c r="J26" s="263"/>
      <c r="K26" s="263"/>
      <c r="L26" s="264"/>
      <c r="M26" s="262"/>
      <c r="N26" s="263"/>
      <c r="O26" s="263"/>
      <c r="P26" s="264"/>
      <c r="Q26" s="262" t="s">
        <v>306</v>
      </c>
      <c r="R26" s="263"/>
      <c r="S26" s="263"/>
      <c r="T26" s="264"/>
      <c r="U26" s="262">
        <v>100</v>
      </c>
      <c r="V26" s="263"/>
      <c r="W26" s="263"/>
      <c r="X26" s="264"/>
    </row>
    <row r="27" spans="1:24" ht="12.95" customHeight="1">
      <c r="A27" s="44"/>
      <c r="B27" s="252" t="s">
        <v>61</v>
      </c>
      <c r="C27" s="253"/>
      <c r="D27" s="253"/>
      <c r="E27" s="253"/>
      <c r="F27" s="253"/>
      <c r="G27" s="253"/>
      <c r="H27" s="254"/>
      <c r="I27" s="268"/>
      <c r="J27" s="269"/>
      <c r="K27" s="269"/>
      <c r="L27" s="270"/>
      <c r="M27" s="268"/>
      <c r="N27" s="269"/>
      <c r="O27" s="269"/>
      <c r="P27" s="270"/>
      <c r="Q27" s="268"/>
      <c r="R27" s="269"/>
      <c r="S27" s="269"/>
      <c r="T27" s="270"/>
      <c r="U27" s="268"/>
      <c r="V27" s="269"/>
      <c r="W27" s="269"/>
      <c r="X27" s="270"/>
    </row>
    <row r="28" spans="1:24" ht="21" customHeight="1">
      <c r="A28" s="44">
        <v>8</v>
      </c>
      <c r="B28" s="193" t="s">
        <v>60</v>
      </c>
      <c r="C28" s="194"/>
      <c r="D28" s="194"/>
      <c r="E28" s="194"/>
      <c r="F28" s="194"/>
      <c r="G28" s="194"/>
      <c r="H28" s="195"/>
      <c r="I28" s="262" t="s">
        <v>306</v>
      </c>
      <c r="J28" s="263"/>
      <c r="K28" s="263"/>
      <c r="L28" s="264"/>
      <c r="M28" s="262"/>
      <c r="N28" s="263"/>
      <c r="O28" s="263"/>
      <c r="P28" s="264"/>
      <c r="Q28" s="262"/>
      <c r="R28" s="263"/>
      <c r="S28" s="263"/>
      <c r="T28" s="264"/>
      <c r="U28" s="262">
        <v>0</v>
      </c>
      <c r="V28" s="263"/>
      <c r="W28" s="263"/>
      <c r="X28" s="264"/>
    </row>
    <row r="29" spans="1:24" ht="12.95" customHeight="1">
      <c r="A29" s="44"/>
      <c r="B29" s="252" t="s">
        <v>138</v>
      </c>
      <c r="C29" s="253"/>
      <c r="D29" s="253"/>
      <c r="E29" s="253"/>
      <c r="F29" s="253"/>
      <c r="G29" s="253"/>
      <c r="H29" s="254"/>
      <c r="I29" s="268"/>
      <c r="J29" s="269"/>
      <c r="K29" s="269"/>
      <c r="L29" s="270"/>
      <c r="M29" s="268"/>
      <c r="N29" s="269"/>
      <c r="O29" s="269"/>
      <c r="P29" s="270"/>
      <c r="Q29" s="268"/>
      <c r="R29" s="269"/>
      <c r="S29" s="269"/>
      <c r="T29" s="270"/>
      <c r="U29" s="268"/>
      <c r="V29" s="269"/>
      <c r="W29" s="269"/>
      <c r="X29" s="270"/>
    </row>
    <row r="30" spans="1:24" ht="12.95" customHeight="1">
      <c r="A30" s="44">
        <v>9</v>
      </c>
      <c r="B30" s="193" t="s">
        <v>62</v>
      </c>
      <c r="C30" s="194"/>
      <c r="D30" s="194"/>
      <c r="E30" s="194"/>
      <c r="F30" s="194"/>
      <c r="G30" s="194"/>
      <c r="H30" s="195"/>
      <c r="I30" s="262" t="s">
        <v>306</v>
      </c>
      <c r="J30" s="263"/>
      <c r="K30" s="263"/>
      <c r="L30" s="264"/>
      <c r="M30" s="262"/>
      <c r="N30" s="263"/>
      <c r="O30" s="263"/>
      <c r="P30" s="264"/>
      <c r="Q30" s="262"/>
      <c r="R30" s="263"/>
      <c r="S30" s="263"/>
      <c r="T30" s="264"/>
      <c r="U30" s="262">
        <v>10</v>
      </c>
      <c r="V30" s="263"/>
      <c r="W30" s="263"/>
      <c r="X30" s="264"/>
    </row>
    <row r="31" spans="1:24" ht="12.95" customHeight="1">
      <c r="A31" s="44">
        <v>10</v>
      </c>
      <c r="B31" s="193" t="s">
        <v>291</v>
      </c>
      <c r="C31" s="194"/>
      <c r="D31" s="194"/>
      <c r="E31" s="194"/>
      <c r="F31" s="194"/>
      <c r="G31" s="194"/>
      <c r="H31" s="195"/>
      <c r="I31" s="262" t="s">
        <v>306</v>
      </c>
      <c r="J31" s="263"/>
      <c r="K31" s="263"/>
      <c r="L31" s="264"/>
      <c r="M31" s="262"/>
      <c r="N31" s="263"/>
      <c r="O31" s="263"/>
      <c r="P31" s="264"/>
      <c r="Q31" s="262"/>
      <c r="R31" s="263"/>
      <c r="S31" s="263"/>
      <c r="T31" s="264"/>
      <c r="U31" s="262">
        <v>10</v>
      </c>
      <c r="V31" s="263"/>
      <c r="W31" s="263"/>
      <c r="X31" s="264"/>
    </row>
    <row r="32" spans="1:24" ht="12.95" customHeight="1">
      <c r="A32" s="44">
        <v>11</v>
      </c>
      <c r="B32" s="193" t="s">
        <v>292</v>
      </c>
      <c r="C32" s="194"/>
      <c r="D32" s="194"/>
      <c r="E32" s="194"/>
      <c r="F32" s="194"/>
      <c r="G32" s="194"/>
      <c r="H32" s="195"/>
      <c r="I32" s="262" t="s">
        <v>306</v>
      </c>
      <c r="J32" s="263"/>
      <c r="K32" s="263"/>
      <c r="L32" s="264"/>
      <c r="M32" s="262"/>
      <c r="N32" s="263"/>
      <c r="O32" s="263"/>
      <c r="P32" s="264"/>
      <c r="Q32" s="262"/>
      <c r="R32" s="263"/>
      <c r="S32" s="263"/>
      <c r="T32" s="264"/>
      <c r="U32" s="262">
        <v>10</v>
      </c>
      <c r="V32" s="263"/>
      <c r="W32" s="263"/>
      <c r="X32" s="264"/>
    </row>
    <row r="33" spans="1:24" ht="12.95" customHeight="1">
      <c r="A33" s="44"/>
      <c r="B33" s="252" t="s">
        <v>72</v>
      </c>
      <c r="C33" s="253"/>
      <c r="D33" s="253"/>
      <c r="E33" s="253"/>
      <c r="F33" s="253"/>
      <c r="G33" s="253"/>
      <c r="H33" s="254"/>
      <c r="I33" s="268"/>
      <c r="J33" s="269"/>
      <c r="K33" s="269"/>
      <c r="L33" s="270"/>
      <c r="M33" s="268"/>
      <c r="N33" s="269"/>
      <c r="O33" s="269"/>
      <c r="P33" s="270"/>
      <c r="Q33" s="268"/>
      <c r="R33" s="269"/>
      <c r="S33" s="269"/>
      <c r="T33" s="270"/>
      <c r="U33" s="268"/>
      <c r="V33" s="269"/>
      <c r="W33" s="269"/>
      <c r="X33" s="270"/>
    </row>
    <row r="34" spans="1:24" ht="12.95" customHeight="1">
      <c r="A34" s="44">
        <v>12</v>
      </c>
      <c r="B34" s="193" t="s">
        <v>70</v>
      </c>
      <c r="C34" s="194"/>
      <c r="D34" s="194"/>
      <c r="E34" s="194"/>
      <c r="F34" s="194"/>
      <c r="G34" s="194"/>
      <c r="H34" s="195"/>
      <c r="I34" s="262"/>
      <c r="J34" s="263"/>
      <c r="K34" s="263"/>
      <c r="L34" s="264"/>
      <c r="M34" s="262"/>
      <c r="N34" s="263"/>
      <c r="O34" s="263"/>
      <c r="P34" s="264"/>
      <c r="Q34" s="262"/>
      <c r="R34" s="263"/>
      <c r="S34" s="263"/>
      <c r="T34" s="264"/>
      <c r="U34" s="262"/>
      <c r="V34" s="263"/>
      <c r="W34" s="263"/>
      <c r="X34" s="264"/>
    </row>
    <row r="35" spans="1:24" ht="12.95" customHeight="1">
      <c r="A35" s="44">
        <v>13</v>
      </c>
      <c r="B35" s="193" t="s">
        <v>71</v>
      </c>
      <c r="C35" s="194"/>
      <c r="D35" s="194"/>
      <c r="E35" s="194"/>
      <c r="F35" s="194"/>
      <c r="G35" s="194"/>
      <c r="H35" s="195"/>
      <c r="I35" s="262"/>
      <c r="J35" s="263"/>
      <c r="K35" s="263"/>
      <c r="L35" s="264"/>
      <c r="M35" s="262"/>
      <c r="N35" s="263"/>
      <c r="O35" s="263"/>
      <c r="P35" s="264"/>
      <c r="Q35" s="262"/>
      <c r="R35" s="263"/>
      <c r="S35" s="263"/>
      <c r="T35" s="264"/>
      <c r="U35" s="262"/>
      <c r="V35" s="263"/>
      <c r="W35" s="263"/>
      <c r="X35" s="264"/>
    </row>
    <row r="36" spans="1:24" ht="23.25" customHeight="1">
      <c r="A36" s="258" t="s">
        <v>235</v>
      </c>
      <c r="B36" s="259"/>
      <c r="C36" s="259"/>
      <c r="D36" s="259"/>
      <c r="E36" s="259"/>
      <c r="F36" s="259"/>
      <c r="G36" s="259"/>
      <c r="H36" s="259"/>
      <c r="I36" s="259"/>
      <c r="J36" s="259"/>
      <c r="K36" s="259"/>
      <c r="L36" s="259"/>
      <c r="M36" s="259"/>
      <c r="N36" s="259"/>
      <c r="O36" s="259"/>
      <c r="P36" s="259"/>
      <c r="Q36" s="259"/>
      <c r="R36" s="259"/>
      <c r="S36" s="259"/>
      <c r="T36" s="259"/>
      <c r="U36" s="259"/>
      <c r="V36" s="259"/>
      <c r="W36" s="259"/>
      <c r="X36" s="260"/>
    </row>
    <row r="37" spans="1:24" ht="37.5" customHeight="1">
      <c r="A37" s="281" t="s">
        <v>237</v>
      </c>
      <c r="B37" s="282"/>
      <c r="C37" s="282"/>
      <c r="D37" s="282"/>
      <c r="E37" s="282"/>
      <c r="F37" s="282"/>
      <c r="G37" s="282"/>
      <c r="H37" s="282"/>
      <c r="I37" s="282"/>
      <c r="J37" s="282"/>
      <c r="K37" s="282"/>
      <c r="L37" s="282"/>
      <c r="M37" s="282"/>
      <c r="N37" s="282"/>
      <c r="O37" s="282"/>
      <c r="P37" s="282"/>
      <c r="Q37" s="282"/>
      <c r="R37" s="282"/>
      <c r="S37" s="282"/>
      <c r="T37" s="282"/>
      <c r="U37" s="282"/>
      <c r="V37" s="282"/>
      <c r="W37" s="282"/>
      <c r="X37" s="283"/>
    </row>
    <row r="38" spans="1:24" ht="15" customHeight="1">
      <c r="A38" s="284" t="s">
        <v>236</v>
      </c>
      <c r="B38" s="285"/>
      <c r="C38" s="285"/>
      <c r="D38" s="285"/>
      <c r="E38" s="285"/>
      <c r="F38" s="285"/>
      <c r="G38" s="285"/>
      <c r="H38" s="285"/>
      <c r="I38" s="285"/>
      <c r="J38" s="285"/>
      <c r="K38" s="285"/>
      <c r="L38" s="285"/>
      <c r="M38" s="285"/>
      <c r="N38" s="285"/>
      <c r="O38" s="285"/>
      <c r="P38" s="285"/>
      <c r="Q38" s="285"/>
      <c r="R38" s="285"/>
      <c r="S38" s="285"/>
      <c r="T38" s="285"/>
      <c r="U38" s="285"/>
      <c r="V38" s="285"/>
      <c r="W38" s="285"/>
      <c r="X38" s="286"/>
    </row>
    <row r="39" spans="1:24" ht="12.75" customHeight="1"/>
    <row r="40" spans="1:24">
      <c r="A40" s="261" t="s">
        <v>12</v>
      </c>
      <c r="B40" s="43" t="s">
        <v>229</v>
      </c>
      <c r="C40" s="255" t="s">
        <v>230</v>
      </c>
      <c r="D40" s="255"/>
      <c r="E40" s="271" t="s">
        <v>35</v>
      </c>
      <c r="F40" s="272"/>
      <c r="G40" s="272"/>
      <c r="H40" s="272"/>
      <c r="I40" s="272"/>
      <c r="J40" s="272"/>
      <c r="K40" s="272"/>
      <c r="L40" s="272"/>
      <c r="M40" s="272"/>
      <c r="N40" s="272"/>
      <c r="O40" s="272"/>
      <c r="P40" s="272"/>
      <c r="Q40" s="272"/>
      <c r="R40" s="272"/>
      <c r="S40" s="272"/>
      <c r="T40" s="272"/>
      <c r="U40" s="272"/>
      <c r="V40" s="272"/>
      <c r="W40" s="272"/>
      <c r="X40" s="273"/>
    </row>
    <row r="41" spans="1:24">
      <c r="A41" s="261"/>
      <c r="B41" s="43" t="s">
        <v>228</v>
      </c>
      <c r="C41" s="35" t="s">
        <v>13</v>
      </c>
      <c r="D41" s="35" t="s">
        <v>14</v>
      </c>
      <c r="E41" s="54">
        <v>14</v>
      </c>
      <c r="F41" s="54">
        <v>15</v>
      </c>
      <c r="G41" s="54">
        <v>16</v>
      </c>
      <c r="H41" s="54">
        <v>17</v>
      </c>
      <c r="I41" s="54">
        <v>18</v>
      </c>
      <c r="J41" s="54">
        <v>19</v>
      </c>
      <c r="K41" s="54">
        <v>20</v>
      </c>
      <c r="L41" s="54">
        <v>21</v>
      </c>
      <c r="M41" s="54">
        <v>22</v>
      </c>
      <c r="N41" s="54">
        <v>23</v>
      </c>
      <c r="O41" s="54"/>
      <c r="P41" s="54"/>
      <c r="Q41" s="54"/>
      <c r="R41" s="54"/>
      <c r="S41" s="54"/>
      <c r="T41" s="54"/>
      <c r="U41" s="54"/>
      <c r="V41" s="54"/>
      <c r="W41" s="54"/>
      <c r="X41" s="54"/>
    </row>
    <row r="42" spans="1:24" ht="12.95" customHeight="1">
      <c r="A42" s="44">
        <v>1</v>
      </c>
      <c r="B42" s="37" t="s">
        <v>221</v>
      </c>
      <c r="C42" s="44">
        <v>15</v>
      </c>
      <c r="D42" s="45"/>
      <c r="E42" s="131" t="s">
        <v>306</v>
      </c>
      <c r="F42" s="131" t="s">
        <v>306</v>
      </c>
      <c r="G42" s="131" t="s">
        <v>306</v>
      </c>
      <c r="H42" s="131" t="s">
        <v>306</v>
      </c>
      <c r="I42" s="131" t="s">
        <v>306</v>
      </c>
      <c r="J42" s="131" t="s">
        <v>306</v>
      </c>
      <c r="K42" s="131" t="s">
        <v>306</v>
      </c>
      <c r="L42" s="131" t="s">
        <v>306</v>
      </c>
      <c r="M42" s="131" t="s">
        <v>306</v>
      </c>
      <c r="N42" s="131" t="s">
        <v>306</v>
      </c>
      <c r="O42" s="1"/>
      <c r="P42" s="1"/>
      <c r="Q42" s="1"/>
      <c r="R42" s="1"/>
      <c r="S42" s="1"/>
      <c r="T42" s="1"/>
      <c r="U42" s="1"/>
      <c r="V42" s="1"/>
      <c r="W42" s="1"/>
      <c r="X42" s="1"/>
    </row>
    <row r="43" spans="1:24" ht="24" customHeight="1">
      <c r="A43" s="44">
        <v>2</v>
      </c>
      <c r="B43" s="39" t="s">
        <v>222</v>
      </c>
      <c r="C43" s="44">
        <v>5</v>
      </c>
      <c r="D43" s="45"/>
      <c r="E43" s="131" t="s">
        <v>306</v>
      </c>
      <c r="F43" s="131" t="s">
        <v>306</v>
      </c>
      <c r="G43" s="131" t="s">
        <v>306</v>
      </c>
      <c r="H43" s="131" t="s">
        <v>306</v>
      </c>
      <c r="I43" s="131" t="s">
        <v>306</v>
      </c>
      <c r="J43" s="131" t="s">
        <v>306</v>
      </c>
      <c r="K43" s="131" t="s">
        <v>306</v>
      </c>
      <c r="L43" s="131" t="s">
        <v>306</v>
      </c>
      <c r="M43" s="131" t="s">
        <v>306</v>
      </c>
      <c r="N43" s="131" t="s">
        <v>306</v>
      </c>
      <c r="O43" s="1"/>
      <c r="P43" s="1"/>
      <c r="Q43" s="1"/>
      <c r="R43" s="1"/>
      <c r="S43" s="1"/>
      <c r="T43" s="1"/>
      <c r="U43" s="1"/>
      <c r="V43" s="1"/>
      <c r="W43" s="1"/>
      <c r="X43" s="1"/>
    </row>
    <row r="44" spans="1:24" ht="12.95" customHeight="1">
      <c r="A44" s="44">
        <v>3</v>
      </c>
      <c r="B44" s="37" t="s">
        <v>223</v>
      </c>
      <c r="C44" s="44">
        <v>15</v>
      </c>
      <c r="D44" s="45"/>
      <c r="E44" s="1"/>
      <c r="F44" s="1"/>
      <c r="G44" s="1"/>
      <c r="H44" s="1"/>
      <c r="I44" s="1"/>
      <c r="J44" s="1"/>
      <c r="K44" s="1"/>
      <c r="L44" s="1"/>
      <c r="M44" s="1"/>
      <c r="N44" s="1"/>
      <c r="O44" s="1"/>
      <c r="P44" s="1"/>
      <c r="Q44" s="1"/>
      <c r="R44" s="1"/>
      <c r="S44" s="1"/>
      <c r="T44" s="1"/>
      <c r="U44" s="1"/>
      <c r="V44" s="1"/>
      <c r="W44" s="1"/>
      <c r="X44" s="1"/>
    </row>
    <row r="45" spans="1:24" ht="12.95" customHeight="1">
      <c r="A45" s="44">
        <v>4</v>
      </c>
      <c r="B45" s="37" t="s">
        <v>224</v>
      </c>
      <c r="C45" s="44">
        <v>10</v>
      </c>
      <c r="D45" s="45"/>
      <c r="E45" s="131" t="s">
        <v>306</v>
      </c>
      <c r="F45" s="131" t="s">
        <v>306</v>
      </c>
      <c r="G45" s="131" t="s">
        <v>306</v>
      </c>
      <c r="H45" s="131" t="s">
        <v>306</v>
      </c>
      <c r="I45" s="131" t="s">
        <v>306</v>
      </c>
      <c r="J45" s="131" t="s">
        <v>306</v>
      </c>
      <c r="K45" s="131" t="s">
        <v>306</v>
      </c>
      <c r="L45" s="131" t="s">
        <v>306</v>
      </c>
      <c r="M45" s="131" t="s">
        <v>306</v>
      </c>
      <c r="N45" s="131" t="s">
        <v>306</v>
      </c>
      <c r="O45" s="1"/>
      <c r="P45" s="1"/>
      <c r="Q45" s="1"/>
      <c r="R45" s="1"/>
      <c r="S45" s="1"/>
      <c r="T45" s="1"/>
      <c r="U45" s="1"/>
      <c r="V45" s="1"/>
      <c r="W45" s="1"/>
      <c r="X45" s="1"/>
    </row>
    <row r="46" spans="1:24" ht="12.95" customHeight="1">
      <c r="A46" s="44">
        <v>5</v>
      </c>
      <c r="B46" s="37" t="s">
        <v>225</v>
      </c>
      <c r="C46" s="44">
        <v>15</v>
      </c>
      <c r="D46" s="45"/>
      <c r="E46" s="131" t="s">
        <v>306</v>
      </c>
      <c r="F46" s="131" t="s">
        <v>306</v>
      </c>
      <c r="G46" s="131" t="s">
        <v>306</v>
      </c>
      <c r="H46" s="131" t="s">
        <v>306</v>
      </c>
      <c r="I46" s="131" t="s">
        <v>306</v>
      </c>
      <c r="J46" s="131" t="s">
        <v>306</v>
      </c>
      <c r="K46" s="131" t="s">
        <v>306</v>
      </c>
      <c r="L46" s="131" t="s">
        <v>306</v>
      </c>
      <c r="M46" s="131" t="s">
        <v>306</v>
      </c>
      <c r="N46" s="131" t="s">
        <v>306</v>
      </c>
      <c r="O46" s="1"/>
      <c r="P46" s="1"/>
      <c r="Q46" s="1"/>
      <c r="R46" s="1"/>
      <c r="S46" s="1"/>
      <c r="T46" s="1"/>
      <c r="U46" s="1"/>
      <c r="V46" s="1"/>
      <c r="W46" s="1"/>
      <c r="X46" s="1"/>
    </row>
    <row r="47" spans="1:24" ht="12.95" customHeight="1">
      <c r="A47" s="46">
        <v>6</v>
      </c>
      <c r="B47" s="48" t="s">
        <v>226</v>
      </c>
      <c r="C47" s="46">
        <v>10</v>
      </c>
      <c r="D47" s="49"/>
      <c r="E47" s="131" t="s">
        <v>306</v>
      </c>
      <c r="F47" s="131" t="s">
        <v>306</v>
      </c>
      <c r="G47" s="131" t="s">
        <v>306</v>
      </c>
      <c r="H47" s="131" t="s">
        <v>306</v>
      </c>
      <c r="I47" s="131" t="s">
        <v>306</v>
      </c>
      <c r="J47" s="131" t="s">
        <v>306</v>
      </c>
      <c r="K47" s="131" t="s">
        <v>306</v>
      </c>
      <c r="L47" s="131" t="s">
        <v>306</v>
      </c>
      <c r="M47" s="131" t="s">
        <v>306</v>
      </c>
      <c r="N47" s="131" t="s">
        <v>306</v>
      </c>
      <c r="O47" s="50"/>
      <c r="P47" s="50"/>
      <c r="Q47" s="50"/>
      <c r="R47" s="50"/>
      <c r="S47" s="50"/>
      <c r="T47" s="50"/>
      <c r="U47" s="1"/>
      <c r="V47" s="1"/>
      <c r="W47" s="1"/>
      <c r="X47" s="1"/>
    </row>
    <row r="48" spans="1:24" ht="12.95" customHeight="1">
      <c r="A48" s="44">
        <v>7</v>
      </c>
      <c r="B48" s="37" t="s">
        <v>227</v>
      </c>
      <c r="C48" s="44">
        <v>30</v>
      </c>
      <c r="D48" s="45"/>
      <c r="E48" s="131" t="s">
        <v>306</v>
      </c>
      <c r="F48" s="131" t="s">
        <v>306</v>
      </c>
      <c r="G48" s="131" t="s">
        <v>306</v>
      </c>
      <c r="H48" s="131" t="s">
        <v>306</v>
      </c>
      <c r="I48" s="131" t="s">
        <v>306</v>
      </c>
      <c r="J48" s="131" t="s">
        <v>306</v>
      </c>
      <c r="K48" s="131" t="s">
        <v>306</v>
      </c>
      <c r="L48" s="131" t="s">
        <v>306</v>
      </c>
      <c r="M48" s="131" t="s">
        <v>306</v>
      </c>
      <c r="N48" s="131" t="s">
        <v>306</v>
      </c>
      <c r="O48" s="1"/>
      <c r="P48" s="1"/>
      <c r="Q48" s="1"/>
      <c r="R48" s="1"/>
      <c r="S48" s="1"/>
      <c r="T48" s="1"/>
      <c r="U48" s="1"/>
      <c r="V48" s="1"/>
      <c r="W48" s="1"/>
      <c r="X48" s="1"/>
    </row>
    <row r="49" spans="1:24" ht="12.95" customHeight="1">
      <c r="A49" s="47"/>
      <c r="B49" s="52"/>
      <c r="C49" s="47"/>
      <c r="D49" s="53"/>
      <c r="E49" s="51"/>
      <c r="F49" s="51"/>
      <c r="G49" s="51"/>
      <c r="H49" s="51"/>
      <c r="I49" s="51"/>
      <c r="J49" s="51"/>
      <c r="K49" s="51"/>
      <c r="L49" s="51"/>
      <c r="M49" s="51"/>
      <c r="N49" s="51"/>
      <c r="O49" s="51"/>
      <c r="P49" s="51"/>
      <c r="Q49" s="51"/>
      <c r="R49" s="51"/>
      <c r="S49" s="51"/>
      <c r="T49" s="51"/>
    </row>
    <row r="50" spans="1:24" ht="12.95" customHeight="1">
      <c r="A50" s="44"/>
      <c r="B50" s="252" t="s">
        <v>63</v>
      </c>
      <c r="C50" s="253"/>
      <c r="D50" s="253"/>
      <c r="E50" s="253"/>
      <c r="F50" s="253"/>
      <c r="G50" s="253"/>
      <c r="H50" s="254"/>
      <c r="I50" s="268" t="s">
        <v>231</v>
      </c>
      <c r="J50" s="269"/>
      <c r="K50" s="269"/>
      <c r="L50" s="270"/>
      <c r="M50" s="268" t="s">
        <v>232</v>
      </c>
      <c r="N50" s="269"/>
      <c r="O50" s="269"/>
      <c r="P50" s="270"/>
      <c r="Q50" s="268" t="s">
        <v>233</v>
      </c>
      <c r="R50" s="269"/>
      <c r="S50" s="269"/>
      <c r="T50" s="270"/>
      <c r="U50" s="268" t="s">
        <v>42</v>
      </c>
      <c r="V50" s="269"/>
      <c r="W50" s="269"/>
      <c r="X50" s="270"/>
    </row>
    <row r="51" spans="1:24" ht="12.95" customHeight="1">
      <c r="A51" s="44">
        <v>14</v>
      </c>
      <c r="B51" s="193" t="s">
        <v>64</v>
      </c>
      <c r="C51" s="194"/>
      <c r="D51" s="194"/>
      <c r="E51" s="194"/>
      <c r="F51" s="194"/>
      <c r="G51" s="194"/>
      <c r="H51" s="195"/>
      <c r="I51" s="290" t="s">
        <v>306</v>
      </c>
      <c r="J51" s="290"/>
      <c r="K51" s="290"/>
      <c r="L51" s="290"/>
      <c r="M51" s="251"/>
      <c r="N51" s="251"/>
      <c r="O51" s="251"/>
      <c r="P51" s="251"/>
      <c r="Q51" s="262"/>
      <c r="R51" s="263"/>
      <c r="S51" s="263"/>
      <c r="T51" s="264"/>
      <c r="U51" s="290">
        <v>85</v>
      </c>
      <c r="V51" s="290"/>
      <c r="W51" s="290"/>
      <c r="X51" s="290"/>
    </row>
    <row r="52" spans="1:24" ht="12.95" customHeight="1">
      <c r="A52" s="44">
        <v>15</v>
      </c>
      <c r="B52" s="193" t="s">
        <v>65</v>
      </c>
      <c r="C52" s="194"/>
      <c r="D52" s="194"/>
      <c r="E52" s="194"/>
      <c r="F52" s="194"/>
      <c r="G52" s="194"/>
      <c r="H52" s="195"/>
      <c r="I52" s="290" t="s">
        <v>306</v>
      </c>
      <c r="J52" s="290"/>
      <c r="K52" s="290"/>
      <c r="L52" s="290"/>
      <c r="M52" s="251"/>
      <c r="N52" s="251"/>
      <c r="O52" s="251"/>
      <c r="P52" s="251"/>
      <c r="Q52" s="262"/>
      <c r="R52" s="263"/>
      <c r="S52" s="263"/>
      <c r="T52" s="264"/>
      <c r="U52" s="290">
        <v>85</v>
      </c>
      <c r="V52" s="290"/>
      <c r="W52" s="290"/>
      <c r="X52" s="290"/>
    </row>
    <row r="53" spans="1:24" ht="12.95" customHeight="1">
      <c r="A53" s="44">
        <v>16</v>
      </c>
      <c r="B53" s="287" t="s">
        <v>66</v>
      </c>
      <c r="C53" s="288"/>
      <c r="D53" s="288"/>
      <c r="E53" s="288"/>
      <c r="F53" s="288"/>
      <c r="G53" s="288"/>
      <c r="H53" s="289"/>
      <c r="I53" s="256" t="s">
        <v>306</v>
      </c>
      <c r="J53" s="256"/>
      <c r="K53" s="256"/>
      <c r="L53" s="256"/>
      <c r="M53" s="257"/>
      <c r="N53" s="257"/>
      <c r="O53" s="257"/>
      <c r="P53" s="257"/>
      <c r="Q53" s="262"/>
      <c r="R53" s="263"/>
      <c r="S53" s="263"/>
      <c r="T53" s="264"/>
      <c r="U53" s="256">
        <v>100</v>
      </c>
      <c r="V53" s="256"/>
      <c r="W53" s="256"/>
      <c r="X53" s="256"/>
    </row>
    <row r="54" spans="1:24" ht="12.95" customHeight="1">
      <c r="A54" s="44">
        <v>17</v>
      </c>
      <c r="B54" s="193" t="s">
        <v>67</v>
      </c>
      <c r="C54" s="194"/>
      <c r="D54" s="194"/>
      <c r="E54" s="194"/>
      <c r="F54" s="194"/>
      <c r="G54" s="194"/>
      <c r="H54" s="195"/>
      <c r="I54" s="290" t="s">
        <v>306</v>
      </c>
      <c r="J54" s="290"/>
      <c r="K54" s="290"/>
      <c r="L54" s="290"/>
      <c r="M54" s="251"/>
      <c r="N54" s="251"/>
      <c r="O54" s="251"/>
      <c r="P54" s="251"/>
      <c r="Q54" s="262"/>
      <c r="R54" s="263"/>
      <c r="S54" s="263"/>
      <c r="T54" s="264"/>
      <c r="U54" s="290">
        <v>85</v>
      </c>
      <c r="V54" s="290"/>
      <c r="W54" s="290"/>
      <c r="X54" s="290"/>
    </row>
    <row r="55" spans="1:24" ht="31.5" customHeight="1">
      <c r="A55" s="44">
        <v>18</v>
      </c>
      <c r="B55" s="193" t="s">
        <v>68</v>
      </c>
      <c r="C55" s="194"/>
      <c r="D55" s="194"/>
      <c r="E55" s="194"/>
      <c r="F55" s="194"/>
      <c r="G55" s="194"/>
      <c r="H55" s="195"/>
      <c r="I55" s="290" t="s">
        <v>306</v>
      </c>
      <c r="J55" s="290"/>
      <c r="K55" s="290"/>
      <c r="L55" s="290"/>
      <c r="M55" s="251"/>
      <c r="N55" s="251"/>
      <c r="O55" s="251"/>
      <c r="P55" s="251"/>
      <c r="Q55" s="262"/>
      <c r="R55" s="263"/>
      <c r="S55" s="263"/>
      <c r="T55" s="264"/>
      <c r="U55" s="290">
        <v>85</v>
      </c>
      <c r="V55" s="290"/>
      <c r="W55" s="290"/>
      <c r="X55" s="290"/>
    </row>
    <row r="56" spans="1:24" ht="12.95" customHeight="1">
      <c r="A56" s="44"/>
      <c r="B56" s="252" t="s">
        <v>69</v>
      </c>
      <c r="C56" s="253"/>
      <c r="D56" s="253"/>
      <c r="E56" s="253"/>
      <c r="F56" s="253"/>
      <c r="G56" s="253"/>
      <c r="H56" s="254"/>
      <c r="I56" s="268"/>
      <c r="J56" s="269"/>
      <c r="K56" s="269"/>
      <c r="L56" s="270"/>
      <c r="M56" s="268"/>
      <c r="N56" s="269"/>
      <c r="O56" s="269"/>
      <c r="P56" s="270"/>
      <c r="Q56" s="268"/>
      <c r="R56" s="269"/>
      <c r="S56" s="269"/>
      <c r="T56" s="270"/>
      <c r="U56" s="268"/>
      <c r="V56" s="269"/>
      <c r="W56" s="269"/>
      <c r="X56" s="270"/>
    </row>
    <row r="57" spans="1:24" ht="12" customHeight="1">
      <c r="A57" s="44">
        <v>19</v>
      </c>
      <c r="B57" s="193" t="s">
        <v>294</v>
      </c>
      <c r="C57" s="194"/>
      <c r="D57" s="194"/>
      <c r="E57" s="194"/>
      <c r="F57" s="194"/>
      <c r="G57" s="194"/>
      <c r="H57" s="195"/>
      <c r="I57" s="251" t="s">
        <v>306</v>
      </c>
      <c r="J57" s="251"/>
      <c r="K57" s="251"/>
      <c r="L57" s="251"/>
      <c r="M57" s="251"/>
      <c r="N57" s="251"/>
      <c r="O57" s="251"/>
      <c r="P57" s="251"/>
      <c r="Q57" s="262"/>
      <c r="R57" s="263"/>
      <c r="S57" s="263"/>
      <c r="T57" s="264"/>
      <c r="U57" s="251">
        <v>100</v>
      </c>
      <c r="V57" s="251"/>
      <c r="W57" s="251"/>
      <c r="X57" s="251"/>
    </row>
    <row r="58" spans="1:24" ht="12.95" customHeight="1">
      <c r="A58" s="44"/>
      <c r="B58" s="252" t="s">
        <v>77</v>
      </c>
      <c r="C58" s="253"/>
      <c r="D58" s="253"/>
      <c r="E58" s="253"/>
      <c r="F58" s="253"/>
      <c r="G58" s="253"/>
      <c r="H58" s="254"/>
      <c r="I58" s="268"/>
      <c r="J58" s="269"/>
      <c r="K58" s="269"/>
      <c r="L58" s="270"/>
      <c r="M58" s="268"/>
      <c r="N58" s="269"/>
      <c r="O58" s="269"/>
      <c r="P58" s="270"/>
      <c r="Q58" s="268"/>
      <c r="R58" s="269"/>
      <c r="S58" s="269"/>
      <c r="T58" s="270"/>
      <c r="U58" s="268"/>
      <c r="V58" s="269"/>
      <c r="W58" s="269"/>
      <c r="X58" s="270"/>
    </row>
    <row r="59" spans="1:24" ht="12" customHeight="1">
      <c r="A59" s="44">
        <v>20</v>
      </c>
      <c r="B59" s="193" t="s">
        <v>307</v>
      </c>
      <c r="C59" s="194"/>
      <c r="D59" s="194"/>
      <c r="E59" s="194"/>
      <c r="F59" s="194"/>
      <c r="G59" s="194"/>
      <c r="H59" s="195"/>
      <c r="I59" s="251" t="s">
        <v>306</v>
      </c>
      <c r="J59" s="251"/>
      <c r="K59" s="251"/>
      <c r="L59" s="251"/>
      <c r="M59" s="251"/>
      <c r="N59" s="251"/>
      <c r="O59" s="251"/>
      <c r="P59" s="251"/>
      <c r="Q59" s="262"/>
      <c r="R59" s="263"/>
      <c r="S59" s="263"/>
      <c r="T59" s="264"/>
      <c r="U59" s="251">
        <v>0</v>
      </c>
      <c r="V59" s="251"/>
      <c r="W59" s="251"/>
      <c r="X59" s="251"/>
    </row>
    <row r="60" spans="1:24" ht="12.95" customHeight="1">
      <c r="A60" s="44"/>
      <c r="B60" s="252" t="s">
        <v>78</v>
      </c>
      <c r="C60" s="253" t="s">
        <v>78</v>
      </c>
      <c r="D60" s="253" t="s">
        <v>78</v>
      </c>
      <c r="E60" s="253" t="s">
        <v>78</v>
      </c>
      <c r="F60" s="253" t="s">
        <v>78</v>
      </c>
      <c r="G60" s="253" t="s">
        <v>78</v>
      </c>
      <c r="H60" s="254" t="s">
        <v>78</v>
      </c>
      <c r="I60" s="268"/>
      <c r="J60" s="269"/>
      <c r="K60" s="269"/>
      <c r="L60" s="270"/>
      <c r="M60" s="268"/>
      <c r="N60" s="269"/>
      <c r="O60" s="269"/>
      <c r="P60" s="270"/>
      <c r="Q60" s="268"/>
      <c r="R60" s="269"/>
      <c r="S60" s="269"/>
      <c r="T60" s="270"/>
      <c r="U60" s="268"/>
      <c r="V60" s="269"/>
      <c r="W60" s="269"/>
      <c r="X60" s="270"/>
    </row>
    <row r="61" spans="1:24" ht="12" customHeight="1">
      <c r="A61" s="44">
        <v>21</v>
      </c>
      <c r="B61" s="193" t="s">
        <v>74</v>
      </c>
      <c r="C61" s="194" t="s">
        <v>74</v>
      </c>
      <c r="D61" s="194" t="s">
        <v>74</v>
      </c>
      <c r="E61" s="194" t="s">
        <v>74</v>
      </c>
      <c r="F61" s="194" t="s">
        <v>74</v>
      </c>
      <c r="G61" s="194" t="s">
        <v>74</v>
      </c>
      <c r="H61" s="195" t="s">
        <v>74</v>
      </c>
      <c r="I61" s="251" t="s">
        <v>306</v>
      </c>
      <c r="J61" s="251"/>
      <c r="K61" s="251"/>
      <c r="L61" s="251"/>
      <c r="M61" s="251"/>
      <c r="N61" s="251"/>
      <c r="O61" s="251"/>
      <c r="P61" s="251"/>
      <c r="Q61" s="262"/>
      <c r="R61" s="263"/>
      <c r="S61" s="263"/>
      <c r="T61" s="264"/>
      <c r="U61" s="251">
        <v>40</v>
      </c>
      <c r="V61" s="251"/>
      <c r="W61" s="251"/>
      <c r="X61" s="251"/>
    </row>
    <row r="62" spans="1:24" ht="12.95" customHeight="1">
      <c r="A62" s="44">
        <v>22</v>
      </c>
      <c r="B62" s="193" t="s">
        <v>76</v>
      </c>
      <c r="C62" s="194" t="s">
        <v>76</v>
      </c>
      <c r="D62" s="194" t="s">
        <v>76</v>
      </c>
      <c r="E62" s="194" t="s">
        <v>76</v>
      </c>
      <c r="F62" s="194" t="s">
        <v>76</v>
      </c>
      <c r="G62" s="194" t="s">
        <v>76</v>
      </c>
      <c r="H62" s="195" t="s">
        <v>76</v>
      </c>
      <c r="I62" s="251" t="s">
        <v>306</v>
      </c>
      <c r="J62" s="251"/>
      <c r="K62" s="251"/>
      <c r="L62" s="251"/>
      <c r="M62" s="251"/>
      <c r="N62" s="251"/>
      <c r="O62" s="251"/>
      <c r="P62" s="251"/>
      <c r="Q62" s="262"/>
      <c r="R62" s="263"/>
      <c r="S62" s="263"/>
      <c r="T62" s="264"/>
      <c r="U62" s="251">
        <v>40</v>
      </c>
      <c r="V62" s="251"/>
      <c r="W62" s="251"/>
      <c r="X62" s="251"/>
    </row>
    <row r="63" spans="1:24" ht="12" customHeight="1">
      <c r="A63" s="44">
        <v>23</v>
      </c>
      <c r="B63" s="193" t="s">
        <v>75</v>
      </c>
      <c r="C63" s="194" t="s">
        <v>75</v>
      </c>
      <c r="D63" s="194" t="s">
        <v>75</v>
      </c>
      <c r="E63" s="194" t="s">
        <v>75</v>
      </c>
      <c r="F63" s="194" t="s">
        <v>75</v>
      </c>
      <c r="G63" s="194" t="s">
        <v>75</v>
      </c>
      <c r="H63" s="195" t="s">
        <v>75</v>
      </c>
      <c r="I63" s="251" t="s">
        <v>306</v>
      </c>
      <c r="J63" s="251"/>
      <c r="K63" s="251"/>
      <c r="L63" s="251"/>
      <c r="M63" s="251"/>
      <c r="N63" s="251"/>
      <c r="O63" s="251"/>
      <c r="P63" s="251"/>
      <c r="Q63" s="262"/>
      <c r="R63" s="263"/>
      <c r="S63" s="263"/>
      <c r="T63" s="264"/>
      <c r="U63" s="251">
        <v>40</v>
      </c>
      <c r="V63" s="251"/>
      <c r="W63" s="251"/>
      <c r="X63" s="251"/>
    </row>
  </sheetData>
  <mergeCells count="176">
    <mergeCell ref="M58:P58"/>
    <mergeCell ref="Q58:T58"/>
    <mergeCell ref="U57:X57"/>
    <mergeCell ref="Q53:T53"/>
    <mergeCell ref="U53:X53"/>
    <mergeCell ref="I54:L54"/>
    <mergeCell ref="M54:P54"/>
    <mergeCell ref="Q54:T54"/>
    <mergeCell ref="M57:P57"/>
    <mergeCell ref="Q57:T57"/>
    <mergeCell ref="Q63:T63"/>
    <mergeCell ref="Q56:T56"/>
    <mergeCell ref="Q55:T55"/>
    <mergeCell ref="Q61:T61"/>
    <mergeCell ref="Q62:T62"/>
    <mergeCell ref="U62:X62"/>
    <mergeCell ref="I63:L63"/>
    <mergeCell ref="M63:P63"/>
    <mergeCell ref="U63:X63"/>
    <mergeCell ref="U59:X59"/>
    <mergeCell ref="I60:L60"/>
    <mergeCell ref="M60:P60"/>
    <mergeCell ref="Q60:T60"/>
    <mergeCell ref="U60:X60"/>
    <mergeCell ref="I61:L61"/>
    <mergeCell ref="M61:P61"/>
    <mergeCell ref="U61:X61"/>
    <mergeCell ref="Q59:T59"/>
    <mergeCell ref="I56:L56"/>
    <mergeCell ref="M56:P56"/>
    <mergeCell ref="U56:X56"/>
    <mergeCell ref="U58:X58"/>
    <mergeCell ref="I57:L57"/>
    <mergeCell ref="I58:L58"/>
    <mergeCell ref="E40:X40"/>
    <mergeCell ref="A37:X37"/>
    <mergeCell ref="A38:X38"/>
    <mergeCell ref="B53:H53"/>
    <mergeCell ref="B54:H54"/>
    <mergeCell ref="U54:X54"/>
    <mergeCell ref="B55:H55"/>
    <mergeCell ref="I55:L55"/>
    <mergeCell ref="M55:P55"/>
    <mergeCell ref="U55:X55"/>
    <mergeCell ref="Q51:T51"/>
    <mergeCell ref="B52:H52"/>
    <mergeCell ref="I51:L51"/>
    <mergeCell ref="M51:P51"/>
    <mergeCell ref="I50:L50"/>
    <mergeCell ref="M50:P50"/>
    <mergeCell ref="Q50:T50"/>
    <mergeCell ref="U50:X50"/>
    <mergeCell ref="I52:L52"/>
    <mergeCell ref="U51:X51"/>
    <mergeCell ref="M52:P52"/>
    <mergeCell ref="Q52:T52"/>
    <mergeCell ref="U52:X52"/>
    <mergeCell ref="U33:X33"/>
    <mergeCell ref="I34:L34"/>
    <mergeCell ref="M34:P34"/>
    <mergeCell ref="Q34:T34"/>
    <mergeCell ref="U34:X34"/>
    <mergeCell ref="I35:L35"/>
    <mergeCell ref="M35:P35"/>
    <mergeCell ref="Q35:T35"/>
    <mergeCell ref="U35:X35"/>
    <mergeCell ref="I33:L33"/>
    <mergeCell ref="M33:P33"/>
    <mergeCell ref="Q33:T33"/>
    <mergeCell ref="U30:X30"/>
    <mergeCell ref="I31:L31"/>
    <mergeCell ref="M31:P31"/>
    <mergeCell ref="Q31:T31"/>
    <mergeCell ref="U31:X31"/>
    <mergeCell ref="I32:L32"/>
    <mergeCell ref="M32:P32"/>
    <mergeCell ref="Q32:T32"/>
    <mergeCell ref="U32:X32"/>
    <mergeCell ref="I30:L30"/>
    <mergeCell ref="M30:P30"/>
    <mergeCell ref="Q30:T30"/>
    <mergeCell ref="U28:X28"/>
    <mergeCell ref="I28:L28"/>
    <mergeCell ref="M28:P28"/>
    <mergeCell ref="Q29:T29"/>
    <mergeCell ref="U29:X29"/>
    <mergeCell ref="I29:L29"/>
    <mergeCell ref="M29:P29"/>
    <mergeCell ref="Q28:T28"/>
    <mergeCell ref="I27:L27"/>
    <mergeCell ref="M27:P27"/>
    <mergeCell ref="Q27:T27"/>
    <mergeCell ref="U27:X27"/>
    <mergeCell ref="U23:X23"/>
    <mergeCell ref="I24:L24"/>
    <mergeCell ref="M24:P24"/>
    <mergeCell ref="Q24:T24"/>
    <mergeCell ref="U24:X24"/>
    <mergeCell ref="I26:L26"/>
    <mergeCell ref="M26:P26"/>
    <mergeCell ref="I25:L25"/>
    <mergeCell ref="M25:P25"/>
    <mergeCell ref="Q25:T25"/>
    <mergeCell ref="U25:X25"/>
    <mergeCell ref="Q26:T26"/>
    <mergeCell ref="U26:X26"/>
    <mergeCell ref="I23:L23"/>
    <mergeCell ref="M23:P23"/>
    <mergeCell ref="Q23:T23"/>
    <mergeCell ref="U22:X22"/>
    <mergeCell ref="A3:X3"/>
    <mergeCell ref="A5:X5"/>
    <mergeCell ref="E7:X7"/>
    <mergeCell ref="U18:X18"/>
    <mergeCell ref="Q18:T18"/>
    <mergeCell ref="M18:P18"/>
    <mergeCell ref="I18:L18"/>
    <mergeCell ref="I17:X17"/>
    <mergeCell ref="B17:H17"/>
    <mergeCell ref="A4:X4"/>
    <mergeCell ref="C7:D7"/>
    <mergeCell ref="A7:A8"/>
    <mergeCell ref="B18:H18"/>
    <mergeCell ref="B19:H19"/>
    <mergeCell ref="I19:L19"/>
    <mergeCell ref="M19:P19"/>
    <mergeCell ref="Q19:T19"/>
    <mergeCell ref="U19:X19"/>
    <mergeCell ref="B27:H27"/>
    <mergeCell ref="B51:H51"/>
    <mergeCell ref="B20:H20"/>
    <mergeCell ref="B21:H21"/>
    <mergeCell ref="B22:H22"/>
    <mergeCell ref="B23:H23"/>
    <mergeCell ref="B24:H24"/>
    <mergeCell ref="B25:H25"/>
    <mergeCell ref="B26:H26"/>
    <mergeCell ref="B28:H28"/>
    <mergeCell ref="B29:H29"/>
    <mergeCell ref="A36:X36"/>
    <mergeCell ref="A40:A41"/>
    <mergeCell ref="I20:L20"/>
    <mergeCell ref="M20:P20"/>
    <mergeCell ref="Q20:T20"/>
    <mergeCell ref="U20:X20"/>
    <mergeCell ref="I21:L21"/>
    <mergeCell ref="M21:P21"/>
    <mergeCell ref="Q21:T21"/>
    <mergeCell ref="U21:X21"/>
    <mergeCell ref="I22:L22"/>
    <mergeCell ref="M22:P22"/>
    <mergeCell ref="Q22:T22"/>
    <mergeCell ref="A2:G2"/>
    <mergeCell ref="A1:W1"/>
    <mergeCell ref="B63:H63"/>
    <mergeCell ref="I62:L62"/>
    <mergeCell ref="M62:P62"/>
    <mergeCell ref="B58:H58"/>
    <mergeCell ref="B61:H61"/>
    <mergeCell ref="B30:H30"/>
    <mergeCell ref="B31:H31"/>
    <mergeCell ref="B32:H32"/>
    <mergeCell ref="B33:H33"/>
    <mergeCell ref="B34:H34"/>
    <mergeCell ref="B35:H35"/>
    <mergeCell ref="B57:H57"/>
    <mergeCell ref="C40:D40"/>
    <mergeCell ref="B56:H56"/>
    <mergeCell ref="B50:H50"/>
    <mergeCell ref="B59:H59"/>
    <mergeCell ref="I59:L59"/>
    <mergeCell ref="M59:P59"/>
    <mergeCell ref="B62:H62"/>
    <mergeCell ref="I53:L53"/>
    <mergeCell ref="M53:P53"/>
    <mergeCell ref="B60:H60"/>
  </mergeCells>
  <printOptions horizontalCentered="1"/>
  <pageMargins left="0.23622047244094491" right="0.23622047244094491" top="0.55118110236220474" bottom="0.35433070866141736" header="0.31496062992125984" footer="0.31496062992125984"/>
  <pageSetup scale="97" orientation="landscape" r:id="rId1"/>
  <rowBreaks count="1" manualBreakCount="1">
    <brk id="35" max="2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AG35"/>
  <sheetViews>
    <sheetView view="pageBreakPreview" topLeftCell="A28" zoomScale="229" zoomScaleSheetLayoutView="229" workbookViewId="0">
      <selection activeCell="D22" sqref="D22"/>
    </sheetView>
  </sheetViews>
  <sheetFormatPr baseColWidth="10" defaultRowHeight="15"/>
  <cols>
    <col min="1" max="1" width="7.7109375" customWidth="1"/>
    <col min="2" max="2" width="14.28515625" customWidth="1"/>
    <col min="4" max="4" width="12.7109375" customWidth="1"/>
    <col min="5" max="5" width="13.42578125" customWidth="1"/>
    <col min="6" max="6" width="12.42578125" customWidth="1"/>
  </cols>
  <sheetData>
    <row r="1" spans="1:33" s="88" customFormat="1" ht="16.5" customHeight="1">
      <c r="A1" s="152" t="s">
        <v>418</v>
      </c>
      <c r="B1" s="152"/>
      <c r="C1" s="152"/>
      <c r="D1" s="152"/>
      <c r="E1" s="152"/>
      <c r="F1" s="152"/>
      <c r="G1" s="152"/>
      <c r="H1" s="111"/>
      <c r="I1" s="111"/>
      <c r="J1" s="111"/>
      <c r="K1" s="111"/>
      <c r="L1" s="111"/>
      <c r="M1" s="111"/>
      <c r="N1" s="111"/>
      <c r="O1" s="111"/>
      <c r="P1" s="111"/>
      <c r="Q1" s="111"/>
      <c r="R1" s="111"/>
      <c r="S1" s="111"/>
      <c r="T1" s="111"/>
      <c r="U1" s="111"/>
      <c r="V1" s="111"/>
      <c r="W1" s="111"/>
      <c r="X1" s="111"/>
      <c r="Y1" s="111"/>
      <c r="Z1" s="111"/>
      <c r="AA1" s="111"/>
      <c r="AB1" s="111"/>
      <c r="AC1" s="111"/>
      <c r="AD1" s="111"/>
    </row>
    <row r="2" spans="1:33" s="88" customFormat="1" ht="19.5" customHeight="1">
      <c r="A2" s="291" t="s">
        <v>409</v>
      </c>
      <c r="B2" s="291"/>
      <c r="C2" s="291"/>
      <c r="D2" s="291"/>
      <c r="E2" s="291"/>
      <c r="F2" s="291"/>
      <c r="G2" s="291"/>
      <c r="H2" s="84"/>
      <c r="I2" s="84"/>
      <c r="J2" s="84"/>
      <c r="K2" s="84"/>
      <c r="L2" s="84"/>
      <c r="M2" s="84"/>
      <c r="N2" s="84"/>
      <c r="O2" s="84"/>
      <c r="P2" s="84"/>
      <c r="Q2" s="84"/>
      <c r="R2" s="84"/>
      <c r="S2" s="84"/>
      <c r="T2" s="84"/>
      <c r="U2" s="84"/>
      <c r="V2" s="84"/>
      <c r="W2" s="84"/>
      <c r="X2" s="84"/>
      <c r="Y2" s="84"/>
      <c r="Z2" s="84"/>
      <c r="AA2" s="84"/>
      <c r="AB2" s="84"/>
      <c r="AC2" s="84"/>
      <c r="AD2" s="84"/>
      <c r="AE2" s="84"/>
      <c r="AF2" s="84"/>
      <c r="AG2" s="84"/>
    </row>
    <row r="3" spans="1:33" ht="20.25" customHeight="1">
      <c r="A3" s="295" t="s">
        <v>256</v>
      </c>
      <c r="B3" s="295"/>
      <c r="C3" s="295"/>
      <c r="D3" s="295"/>
      <c r="E3" s="295"/>
      <c r="F3" s="295"/>
      <c r="G3" s="295"/>
    </row>
    <row r="5" spans="1:33" ht="22.5" customHeight="1">
      <c r="A5" s="296" t="s">
        <v>249</v>
      </c>
      <c r="B5" s="296"/>
      <c r="C5" s="296"/>
      <c r="D5" s="296"/>
      <c r="E5" s="296"/>
      <c r="F5" s="296"/>
      <c r="G5" s="296"/>
    </row>
    <row r="6" spans="1:33" ht="15.75" customHeight="1">
      <c r="A6" s="296"/>
      <c r="B6" s="296"/>
      <c r="C6" s="296"/>
      <c r="D6" s="296"/>
      <c r="E6" s="296"/>
      <c r="F6" s="296"/>
      <c r="G6" s="296"/>
    </row>
    <row r="7" spans="1:33" ht="12" customHeight="1">
      <c r="A7" s="58"/>
      <c r="B7" s="58"/>
      <c r="C7" s="58"/>
      <c r="D7" s="58"/>
      <c r="E7" s="58"/>
      <c r="F7" s="58"/>
      <c r="G7" s="58"/>
    </row>
    <row r="8" spans="1:33" ht="24" customHeight="1">
      <c r="A8" s="274" t="s">
        <v>250</v>
      </c>
      <c r="B8" s="274"/>
      <c r="C8" s="274"/>
      <c r="D8" s="274"/>
      <c r="E8" s="274" t="s">
        <v>251</v>
      </c>
      <c r="F8" s="274"/>
      <c r="G8" s="274"/>
    </row>
    <row r="9" spans="1:33" ht="15" customHeight="1">
      <c r="A9" s="261" t="s">
        <v>252</v>
      </c>
      <c r="B9" s="261"/>
      <c r="C9" s="261"/>
      <c r="D9" s="261"/>
      <c r="E9" s="261">
        <v>0</v>
      </c>
      <c r="F9" s="261"/>
      <c r="G9" s="261"/>
    </row>
    <row r="10" spans="1:33" ht="15" customHeight="1">
      <c r="A10" s="261" t="s">
        <v>253</v>
      </c>
      <c r="B10" s="261"/>
      <c r="C10" s="261"/>
      <c r="D10" s="261"/>
      <c r="E10" s="261">
        <v>1</v>
      </c>
      <c r="F10" s="261"/>
      <c r="G10" s="261"/>
    </row>
    <row r="11" spans="1:33" ht="15" customHeight="1">
      <c r="A11" s="261" t="s">
        <v>254</v>
      </c>
      <c r="B11" s="261"/>
      <c r="C11" s="261"/>
      <c r="D11" s="261"/>
      <c r="E11" s="261">
        <v>2</v>
      </c>
      <c r="F11" s="261"/>
      <c r="G11" s="261"/>
    </row>
    <row r="12" spans="1:33" ht="30.75" customHeight="1">
      <c r="A12" s="296" t="s">
        <v>255</v>
      </c>
      <c r="B12" s="296"/>
      <c r="C12" s="296"/>
      <c r="D12" s="296"/>
      <c r="E12" s="296"/>
      <c r="F12" s="296"/>
      <c r="G12" s="296"/>
    </row>
    <row r="13" spans="1:33" ht="24" customHeight="1">
      <c r="A13" s="292"/>
      <c r="B13" s="292"/>
      <c r="C13" s="292"/>
      <c r="D13" s="292"/>
      <c r="E13" s="292"/>
      <c r="F13" s="292"/>
      <c r="G13" s="292"/>
    </row>
    <row r="14" spans="1:33">
      <c r="A14" s="55"/>
      <c r="B14" s="294" t="s">
        <v>245</v>
      </c>
      <c r="C14" s="294"/>
      <c r="D14" s="294"/>
      <c r="E14" s="294"/>
      <c r="F14" s="294"/>
    </row>
    <row r="15" spans="1:33" ht="24" customHeight="1">
      <c r="A15" s="55"/>
      <c r="B15" s="299" t="s">
        <v>244</v>
      </c>
      <c r="C15" s="299"/>
      <c r="D15" s="299"/>
      <c r="E15" s="299"/>
      <c r="F15" s="299"/>
    </row>
    <row r="16" spans="1:33">
      <c r="A16" s="55"/>
      <c r="B16" s="56" t="s">
        <v>238</v>
      </c>
      <c r="C16" s="56" t="s">
        <v>80</v>
      </c>
      <c r="D16" s="293" t="s">
        <v>239</v>
      </c>
      <c r="E16" s="293"/>
      <c r="F16" s="293"/>
    </row>
    <row r="17" spans="1:6">
      <c r="A17" s="55"/>
      <c r="B17" s="56" t="s">
        <v>240</v>
      </c>
      <c r="C17" s="56">
        <v>5</v>
      </c>
      <c r="D17" s="57"/>
      <c r="E17" s="57"/>
      <c r="F17" s="57"/>
    </row>
    <row r="18" spans="1:6">
      <c r="A18" s="55"/>
      <c r="B18" s="56" t="s">
        <v>241</v>
      </c>
      <c r="C18" s="56">
        <v>4</v>
      </c>
      <c r="D18" s="57"/>
      <c r="E18" s="57"/>
      <c r="F18" s="57"/>
    </row>
    <row r="19" spans="1:6">
      <c r="A19" s="55"/>
      <c r="B19" s="56" t="s">
        <v>242</v>
      </c>
      <c r="C19" s="56">
        <v>3</v>
      </c>
      <c r="D19" s="57"/>
      <c r="E19" s="57"/>
      <c r="F19" s="57"/>
    </row>
    <row r="20" spans="1:6">
      <c r="A20" s="55"/>
      <c r="B20" s="56" t="s">
        <v>243</v>
      </c>
      <c r="C20" s="56">
        <v>2</v>
      </c>
      <c r="D20" s="57"/>
      <c r="E20" s="57"/>
      <c r="F20" s="57"/>
    </row>
    <row r="21" spans="1:6">
      <c r="A21" s="55"/>
      <c r="B21" s="56" t="s">
        <v>83</v>
      </c>
      <c r="C21" s="56">
        <v>1</v>
      </c>
      <c r="D21" s="57"/>
      <c r="E21" s="57"/>
      <c r="F21" s="57"/>
    </row>
    <row r="22" spans="1:6" ht="15.75" customHeight="1">
      <c r="A22" s="55"/>
      <c r="B22" s="294" t="s">
        <v>85</v>
      </c>
      <c r="C22" s="294"/>
      <c r="D22" s="56" t="s">
        <v>44</v>
      </c>
      <c r="E22" s="56" t="s">
        <v>45</v>
      </c>
      <c r="F22" s="56" t="s">
        <v>46</v>
      </c>
    </row>
    <row r="23" spans="1:6">
      <c r="A23" s="55"/>
      <c r="B23" s="294" t="s">
        <v>80</v>
      </c>
      <c r="C23" s="294"/>
      <c r="D23" s="56">
        <v>3</v>
      </c>
      <c r="E23" s="56">
        <v>4</v>
      </c>
      <c r="F23" s="56">
        <v>5</v>
      </c>
    </row>
    <row r="24" spans="1:6">
      <c r="A24" s="55"/>
      <c r="B24" s="55" t="s">
        <v>247</v>
      </c>
      <c r="C24" s="55"/>
      <c r="D24" s="55"/>
      <c r="E24" s="55"/>
      <c r="F24" s="55"/>
    </row>
    <row r="25" spans="1:6">
      <c r="A25" s="55"/>
      <c r="B25" s="55"/>
      <c r="C25" s="55"/>
      <c r="D25" s="55"/>
      <c r="E25" s="55"/>
      <c r="F25" s="55"/>
    </row>
    <row r="26" spans="1:6" ht="21" customHeight="1">
      <c r="A26" s="297" t="s">
        <v>246</v>
      </c>
      <c r="B26" s="299" t="s">
        <v>244</v>
      </c>
      <c r="C26" s="299"/>
      <c r="D26" s="299"/>
      <c r="E26" s="299"/>
      <c r="F26" s="299"/>
    </row>
    <row r="27" spans="1:6">
      <c r="A27" s="297"/>
      <c r="B27" s="56" t="s">
        <v>238</v>
      </c>
      <c r="C27" s="56" t="s">
        <v>80</v>
      </c>
      <c r="D27" s="293" t="s">
        <v>239</v>
      </c>
      <c r="E27" s="293"/>
      <c r="F27" s="293"/>
    </row>
    <row r="28" spans="1:6">
      <c r="A28" s="297"/>
      <c r="B28" s="56" t="s">
        <v>240</v>
      </c>
      <c r="C28" s="56">
        <v>5</v>
      </c>
      <c r="D28" s="57"/>
      <c r="E28" s="57"/>
      <c r="F28" s="57"/>
    </row>
    <row r="29" spans="1:6">
      <c r="A29" s="297"/>
      <c r="B29" s="56" t="s">
        <v>241</v>
      </c>
      <c r="C29" s="56">
        <v>4</v>
      </c>
      <c r="D29" s="57"/>
      <c r="E29" s="57"/>
      <c r="F29" s="57"/>
    </row>
    <row r="30" spans="1:6">
      <c r="A30" s="297"/>
      <c r="B30" s="56" t="s">
        <v>242</v>
      </c>
      <c r="C30" s="56">
        <v>3</v>
      </c>
      <c r="D30" s="57"/>
      <c r="E30" s="57"/>
      <c r="F30" s="57"/>
    </row>
    <row r="31" spans="1:6">
      <c r="A31" s="297"/>
      <c r="B31" s="56" t="s">
        <v>243</v>
      </c>
      <c r="C31" s="56">
        <v>2</v>
      </c>
      <c r="D31" s="57"/>
      <c r="E31" s="57"/>
      <c r="F31" s="57"/>
    </row>
    <row r="32" spans="1:6">
      <c r="A32" s="297"/>
      <c r="B32" s="56" t="s">
        <v>83</v>
      </c>
      <c r="C32" s="56">
        <v>1</v>
      </c>
      <c r="D32" s="57"/>
      <c r="E32" s="57"/>
      <c r="F32" s="57"/>
    </row>
    <row r="33" spans="1:6">
      <c r="A33" s="297"/>
      <c r="B33" s="294" t="s">
        <v>85</v>
      </c>
      <c r="C33" s="294"/>
      <c r="D33" s="56" t="s">
        <v>44</v>
      </c>
      <c r="E33" s="56" t="s">
        <v>45</v>
      </c>
      <c r="F33" s="56" t="s">
        <v>46</v>
      </c>
    </row>
    <row r="34" spans="1:6">
      <c r="A34" s="297"/>
      <c r="B34" s="294" t="s">
        <v>80</v>
      </c>
      <c r="C34" s="294"/>
      <c r="D34" s="56">
        <v>3</v>
      </c>
      <c r="E34" s="56">
        <v>4</v>
      </c>
      <c r="F34" s="56">
        <v>5</v>
      </c>
    </row>
    <row r="35" spans="1:6">
      <c r="B35" s="298" t="s">
        <v>248</v>
      </c>
      <c r="C35" s="298"/>
      <c r="D35" s="298"/>
      <c r="E35" s="298"/>
      <c r="F35" s="298"/>
    </row>
  </sheetData>
  <mergeCells count="26">
    <mergeCell ref="A26:A34"/>
    <mergeCell ref="B35:F35"/>
    <mergeCell ref="B26:F26"/>
    <mergeCell ref="D27:F27"/>
    <mergeCell ref="A12:G12"/>
    <mergeCell ref="B22:C22"/>
    <mergeCell ref="B23:C23"/>
    <mergeCell ref="B15:F15"/>
    <mergeCell ref="B33:C33"/>
    <mergeCell ref="B34:C34"/>
    <mergeCell ref="A2:G2"/>
    <mergeCell ref="A1:G1"/>
    <mergeCell ref="A13:D13"/>
    <mergeCell ref="E13:G13"/>
    <mergeCell ref="D16:F16"/>
    <mergeCell ref="B14:F14"/>
    <mergeCell ref="A3:G3"/>
    <mergeCell ref="A9:D9"/>
    <mergeCell ref="E9:G9"/>
    <mergeCell ref="A10:D10"/>
    <mergeCell ref="E10:G10"/>
    <mergeCell ref="A11:D11"/>
    <mergeCell ref="E11:G11"/>
    <mergeCell ref="A5:G6"/>
    <mergeCell ref="A8:D8"/>
    <mergeCell ref="E8:G8"/>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14</vt:i4>
      </vt:variant>
    </vt:vector>
  </HeadingPairs>
  <TitlesOfParts>
    <vt:vector size="25" baseType="lpstr">
      <vt:lpstr>1 Gestión del Riesgo</vt:lpstr>
      <vt:lpstr>Mapa Riesgos Corrupción 2020</vt:lpstr>
      <vt:lpstr>Definicion del riesgo</vt:lpstr>
      <vt:lpstr>Identificación riesgo corrupció</vt:lpstr>
      <vt:lpstr>Probabilidad</vt:lpstr>
      <vt:lpstr>Impacto</vt:lpstr>
      <vt:lpstr>Riesgo inherente</vt:lpstr>
      <vt:lpstr>Controles</vt:lpstr>
      <vt:lpstr>Riesgo Residual</vt:lpstr>
      <vt:lpstr>Monitoreo y revisión</vt:lpstr>
      <vt:lpstr>Seguimiento</vt:lpstr>
      <vt:lpstr>'Mapa Riesgos Corrupción 2020'!_GoBack</vt:lpstr>
      <vt:lpstr>'1 Gestión del Riesgo'!Área_de_impresión</vt:lpstr>
      <vt:lpstr>Controles!Área_de_impresión</vt:lpstr>
      <vt:lpstr>'Definicion del riesgo'!Área_de_impresión</vt:lpstr>
      <vt:lpstr>'Identificación riesgo corrupció'!Área_de_impresión</vt:lpstr>
      <vt:lpstr>Impacto!Área_de_impresión</vt:lpstr>
      <vt:lpstr>'Mapa Riesgos Corrupción 2020'!Área_de_impresión</vt:lpstr>
      <vt:lpstr>'Monitoreo y revisión'!Área_de_impresión</vt:lpstr>
      <vt:lpstr>Probabilidad!Área_de_impresión</vt:lpstr>
      <vt:lpstr>'Riesgo inherente'!Área_de_impresión</vt:lpstr>
      <vt:lpstr>Seguimiento!Área_de_impresión</vt:lpstr>
      <vt:lpstr>'1 Gestión del Riesgo'!Títulos_a_imprimir</vt:lpstr>
      <vt:lpstr>'Mapa Riesgos Corrupción 2020'!Títulos_a_imprimir</vt:lpstr>
      <vt:lpstr>Seguimiento!Títulos_a_imprimir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PORTATIL SEC. DE PLANEACION</dc:creator>
  <cp:lastModifiedBy>PLANEA03</cp:lastModifiedBy>
  <cp:lastPrinted>2020-01-20T20:47:03Z</cp:lastPrinted>
  <dcterms:created xsi:type="dcterms:W3CDTF">2016-05-06T14:42:10Z</dcterms:created>
  <dcterms:modified xsi:type="dcterms:W3CDTF">2020-01-20T20:48:58Z</dcterms:modified>
</cp:coreProperties>
</file>